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DCR5\Dokumenty\krzysztof_biczysko\Desktop\Przetarg 432 Wyrzeka chodnik 2020\Płyta CD przetarg\"/>
    </mc:Choice>
  </mc:AlternateContent>
  <bookViews>
    <workbookView xWindow="480" yWindow="45" windowWidth="22050" windowHeight="13485" tabRatio="681"/>
  </bookViews>
  <sheets>
    <sheet name="TER ofert" sheetId="5" r:id="rId1"/>
    <sheet name="TER PDF" sheetId="6" r:id="rId2"/>
  </sheets>
  <calcPr calcId="162913"/>
</workbook>
</file>

<file path=xl/calcChain.xml><?xml version="1.0" encoding="utf-8"?>
<calcChain xmlns="http://schemas.openxmlformats.org/spreadsheetml/2006/main">
  <c r="A49" i="6" l="1"/>
  <c r="A50" i="6" s="1"/>
  <c r="A52" i="6" s="1"/>
  <c r="A53" i="6" s="1"/>
  <c r="A54" i="6" s="1"/>
  <c r="A56" i="6" s="1"/>
  <c r="A58" i="6" s="1"/>
  <c r="A59" i="6" s="1"/>
  <c r="A61" i="6" s="1"/>
  <c r="A62" i="6" s="1"/>
  <c r="A63" i="6" s="1"/>
  <c r="A65" i="6" s="1"/>
  <c r="A66" i="6" s="1"/>
  <c r="A67" i="6" s="1"/>
  <c r="A69" i="6" s="1"/>
  <c r="A71" i="6" s="1"/>
  <c r="A48" i="6"/>
  <c r="A49" i="5"/>
  <c r="A50" i="5" s="1"/>
  <c r="A52" i="5" s="1"/>
  <c r="A53" i="5" s="1"/>
  <c r="A54" i="5" s="1"/>
  <c r="A56" i="5" s="1"/>
  <c r="A58" i="5" s="1"/>
  <c r="A59" i="5" s="1"/>
  <c r="A61" i="5" s="1"/>
  <c r="A62" i="5" s="1"/>
  <c r="A63" i="5" s="1"/>
  <c r="A65" i="5" s="1"/>
  <c r="A66" i="5" s="1"/>
  <c r="A67" i="5" s="1"/>
  <c r="A69" i="5" s="1"/>
  <c r="A71" i="5" s="1"/>
  <c r="A48" i="5"/>
  <c r="A26" i="5"/>
  <c r="A27" i="5"/>
  <c r="G26" i="5"/>
  <c r="A27" i="6"/>
  <c r="A26" i="6"/>
  <c r="A23" i="5" l="1"/>
  <c r="A24" i="5" s="1"/>
  <c r="A25" i="5" s="1"/>
  <c r="A29" i="5" s="1"/>
  <c r="A30" i="5" s="1"/>
  <c r="A31" i="5" s="1"/>
  <c r="A32" i="5" s="1"/>
  <c r="A34" i="5" s="1"/>
  <c r="A35" i="5" s="1"/>
  <c r="A36" i="5" s="1"/>
  <c r="A38" i="5" s="1"/>
  <c r="A39" i="5" s="1"/>
  <c r="A40" i="5" s="1"/>
  <c r="A41" i="5" s="1"/>
  <c r="A42" i="5" s="1"/>
  <c r="A43" i="5" s="1"/>
  <c r="A44" i="5" s="1"/>
  <c r="A45" i="5" s="1"/>
  <c r="A46" i="5" s="1"/>
  <c r="D25" i="6"/>
  <c r="D23" i="6"/>
  <c r="D16" i="6"/>
  <c r="D13" i="6"/>
  <c r="D25" i="5"/>
  <c r="D23" i="5"/>
  <c r="D16" i="5"/>
  <c r="D13" i="5"/>
  <c r="G27" i="5"/>
  <c r="A8" i="5"/>
  <c r="A9" i="5"/>
  <c r="A10" i="5" s="1"/>
  <c r="A11" i="5" s="1"/>
  <c r="A12" i="5" s="1"/>
  <c r="A13" i="5" s="1"/>
  <c r="A14" i="5" s="1"/>
  <c r="A15" i="5" s="1"/>
  <c r="A16" i="5" s="1"/>
  <c r="A17" i="5" s="1"/>
  <c r="A19" i="5" s="1"/>
  <c r="A20" i="5" s="1"/>
  <c r="A21" i="5" s="1"/>
  <c r="A8" i="6" l="1"/>
  <c r="A9" i="6" s="1"/>
  <c r="A10" i="6" s="1"/>
  <c r="A11" i="6" s="1"/>
  <c r="A12" i="6" s="1"/>
  <c r="A13" i="6" s="1"/>
  <c r="A14" i="6" s="1"/>
  <c r="A15" i="6" s="1"/>
  <c r="A16" i="6" s="1"/>
  <c r="A17" i="6" s="1"/>
  <c r="A19" i="6" s="1"/>
  <c r="A20" i="6" s="1"/>
  <c r="A21" i="6" s="1"/>
  <c r="A23" i="6" s="1"/>
  <c r="A24" i="6" s="1"/>
  <c r="A25" i="6" s="1"/>
  <c r="A29" i="6" s="1"/>
  <c r="A30" i="6" s="1"/>
  <c r="A31" i="6" s="1"/>
  <c r="A32" i="6" s="1"/>
  <c r="A34" i="6" s="1"/>
  <c r="A35" i="6" s="1"/>
  <c r="A36" i="6" s="1"/>
  <c r="A38" i="6" s="1"/>
  <c r="A39" i="6" s="1"/>
  <c r="A40" i="6" s="1"/>
  <c r="A41" i="6" s="1"/>
  <c r="A42" i="6" s="1"/>
  <c r="A43" i="6" s="1"/>
  <c r="A44" i="6" s="1"/>
  <c r="A45" i="6" s="1"/>
  <c r="A46" i="6" s="1"/>
  <c r="G71" i="5"/>
  <c r="G69" i="5"/>
  <c r="G67" i="5"/>
  <c r="G66" i="5"/>
  <c r="G65" i="5"/>
  <c r="G63" i="5"/>
  <c r="G62" i="5"/>
  <c r="G61" i="5"/>
  <c r="G59" i="5"/>
  <c r="G58" i="5"/>
  <c r="G56" i="5"/>
  <c r="G54" i="5"/>
  <c r="G53" i="5"/>
  <c r="G52" i="5"/>
  <c r="G50" i="5"/>
  <c r="G49" i="5"/>
  <c r="G48" i="5"/>
  <c r="G46" i="5"/>
  <c r="G45" i="5"/>
  <c r="G44" i="5"/>
  <c r="G43" i="5"/>
  <c r="G42" i="5"/>
  <c r="G41" i="5"/>
  <c r="G40" i="5"/>
  <c r="G39" i="5"/>
  <c r="G38" i="5"/>
  <c r="G36" i="5"/>
  <c r="G35" i="5"/>
  <c r="G34" i="5"/>
  <c r="G32" i="5"/>
  <c r="G31" i="5"/>
  <c r="G30" i="5"/>
  <c r="G29" i="5"/>
  <c r="G25" i="5"/>
  <c r="G24" i="5"/>
  <c r="G23" i="5"/>
  <c r="G21" i="5"/>
  <c r="G20" i="5"/>
  <c r="G19" i="5"/>
  <c r="G17" i="5"/>
  <c r="G16" i="5"/>
  <c r="G15" i="5"/>
  <c r="G14" i="5"/>
  <c r="G13" i="5"/>
  <c r="G12" i="5"/>
  <c r="G11" i="5"/>
  <c r="G10" i="5"/>
  <c r="G9" i="5"/>
  <c r="G8" i="5"/>
  <c r="G72" i="5" s="1"/>
  <c r="G7" i="5"/>
  <c r="G73" i="5" l="1"/>
  <c r="G74" i="5" s="1"/>
</calcChain>
</file>

<file path=xl/sharedStrings.xml><?xml version="1.0" encoding="utf-8"?>
<sst xmlns="http://schemas.openxmlformats.org/spreadsheetml/2006/main" count="393" uniqueCount="117">
  <si>
    <t>Lp</t>
  </si>
  <si>
    <t>Opis pozycji</t>
  </si>
  <si>
    <t>Ilość</t>
  </si>
  <si>
    <t>J.m.</t>
  </si>
  <si>
    <t>Wartość</t>
  </si>
  <si>
    <t>D.01.01.01</t>
  </si>
  <si>
    <t>Roboty pomiarowe przy liniowych robotach ziemnych - trasa dróg w terenie równinnym</t>
  </si>
  <si>
    <t>km</t>
  </si>
  <si>
    <t>D.01.02.02</t>
  </si>
  <si>
    <t>m2</t>
  </si>
  <si>
    <t>D.01.02.04</t>
  </si>
  <si>
    <t>m</t>
  </si>
  <si>
    <t>Ręczne rozebranie nawierzchni z kostki betonowej - umocnienia skarpy</t>
  </si>
  <si>
    <t>m3</t>
  </si>
  <si>
    <t>Formowanie nasypów o wysokości do 3,0 m spycharkami  55 kW, z zagęszczeniem nasypu, z ziemi dostarczanej środkami transportu kołowego: grunt kat. I-II</t>
  </si>
  <si>
    <t>D.03.02.01</t>
  </si>
  <si>
    <t>Kanalizacja deszczowa</t>
  </si>
  <si>
    <t>Studzienki ściekowe uliczne betonowe z gotowych elementów z wpustem krawężnikowo-ściekowym, o średnicy 500 mm: z osadnikiem bez syfonu</t>
  </si>
  <si>
    <t>szt</t>
  </si>
  <si>
    <t>Wjazdy z bram</t>
  </si>
  <si>
    <t>D.04.01.01</t>
  </si>
  <si>
    <t>D.04.04.02</t>
  </si>
  <si>
    <t>Nawierzchnie z kostki brukowej betonowej o grubości: 8 cm - szarej, na podsypce cementowo-piaskowej</t>
  </si>
  <si>
    <t>Chodniki</t>
  </si>
  <si>
    <t>D.08.01.01</t>
  </si>
  <si>
    <t>Ławy pod krawężniki: betonowe z oporem</t>
  </si>
  <si>
    <t>Krawężniki betonowe wystające, o wymiarach: 20x30 cm - na podsypce cementowo-piaskowej</t>
  </si>
  <si>
    <t>Rowki pod krawężniki i ławy krawężnikowe, o wymiarach: 30x30 cm - grunt kat.III-IV</t>
  </si>
  <si>
    <t>Oporniki betonowe wtopione, o wymiarach: 10x25_x000D_
 cm - na podsypce cementowo-piaskowej</t>
  </si>
  <si>
    <t>D.08.03.01</t>
  </si>
  <si>
    <t>Betonowe obrzeża chodnikowe</t>
  </si>
  <si>
    <t>Obrzeża betonowe 30x8 cm, na podsypce: cementowo-piaskowej, z wypełn.spoin zapr.cem.</t>
  </si>
  <si>
    <t>D.08.05.06</t>
  </si>
  <si>
    <t>Ścieki uliczne</t>
  </si>
  <si>
    <t>Ławy pod krawężniki: betonowe zwykłe</t>
  </si>
  <si>
    <t>Ścieki uliczne z dwóch rzędów klinkieru drogowego, układane na płask - płaskie, na podsypce cement-piaskowej</t>
  </si>
  <si>
    <t>D.09.01.01</t>
  </si>
  <si>
    <t>Zieleń drogowa wraz z utrzymaniem</t>
  </si>
  <si>
    <t>Wykonanie trawników dywanowych siewem na skarpach, przy uprawie ręcznej, bez nawożenia w gruncie: kat.III</t>
  </si>
  <si>
    <t>M.11.07.01</t>
  </si>
  <si>
    <t>Ścianki szczelne</t>
  </si>
  <si>
    <t>M.12.01.02</t>
  </si>
  <si>
    <t>Zbrojenie oczepu</t>
  </si>
  <si>
    <t>Przygotowanie na budowie zbrojenia oczepów i ław podłożyskowych, przy średnicy prętów: do 14 mm</t>
  </si>
  <si>
    <t>t</t>
  </si>
  <si>
    <t>Montaż zbrojenia oczepów i ław podłożyskowych mostowych, w deskowaniu systemowym, za pomocą zgrzewarki, przy średnicy prętów: do 14 mm, o granicy plast.powyżej 2500 kg/cm2</t>
  </si>
  <si>
    <t>M.13.01.01</t>
  </si>
  <si>
    <t>Deskowanie tradycyjne oczepu</t>
  </si>
  <si>
    <t>D.07.06.02</t>
  </si>
  <si>
    <t>Balustrady</t>
  </si>
  <si>
    <t>Poręcze ochronne sztywne z pochwytem i przeciągiem z rur stalowych o śred. 60 i 38 mm, przy rozstawie słupków z rur stalowych o średn. 60 mm: 2,0 m</t>
  </si>
  <si>
    <t>M.20.02.06</t>
  </si>
  <si>
    <t>Inne roboty mostowe</t>
  </si>
  <si>
    <t>Umocnienie skarp kanałów narzutem kamiennym - gr. 0,50 m (kamień hydrotechniczny o frakcji 150-350mm)</t>
  </si>
  <si>
    <t>Betonowanie_x000D_</t>
  </si>
  <si>
    <t>Ogółem netto</t>
  </si>
  <si>
    <t>Podatek Vat 23%</t>
  </si>
  <si>
    <t>Ogółem brutto</t>
  </si>
  <si>
    <t>Cięcie nawierzchni bitumicznej piłą mechaniczną na głęb. ok 9 cm</t>
  </si>
  <si>
    <t>Cena jedn.</t>
  </si>
  <si>
    <t>Nr SST</t>
  </si>
  <si>
    <t>Rozbiórka nawierzchni bitumicznej grub. śr. 9 cm z odwozem gruzu poza teren budowy i utylizacją</t>
  </si>
  <si>
    <t>Rozbiórka podbudowy tłuczniowej  grubości 15-20 cm z odwozem gruzu poza teren budowy i utylizacją</t>
  </si>
  <si>
    <t>Roboty przygotowawcze i rozbiórkowe</t>
  </si>
  <si>
    <t>Wycinka drzew wraz z ich karczowaniem</t>
  </si>
  <si>
    <t xml:space="preserve">Wycinka krzewów </t>
  </si>
  <si>
    <t>szt.</t>
  </si>
  <si>
    <t>D.01.02.01</t>
  </si>
  <si>
    <t>Transport pni drzew wraz ze złożeniem na terenie składowiska Zamawiającego</t>
  </si>
  <si>
    <t>Transport gałęzi, drągowiny, karpiny poza teren budowy wraz z utylizacją</t>
  </si>
  <si>
    <t>rycz.</t>
  </si>
  <si>
    <t>Rozebranie barier stalowych: pojedynczych z odwozem i złożeniem na składowisku Zamawiającego</t>
  </si>
  <si>
    <t>Usunięcie warstwy ziemi urodzajnej /humusu/ za pomocą spycharek, przy grubości warstwy 20-30 cm, z odwozem nadmiaru  poza teren budowy z utylizacją</t>
  </si>
  <si>
    <t>D.01.00.00</t>
  </si>
  <si>
    <t>Wykonanie robót ziemnych</t>
  </si>
  <si>
    <t>D.02.00.01 D.02.03.01</t>
  </si>
  <si>
    <t>D.02.00.01 D.02.01.01</t>
  </si>
  <si>
    <t>Wykopy oraz przekopy wykonywane na odkład koparkami podsiębiernymi o pojemności łyżki 0,60 m3, w gruncie kategorii: I-IV z odwozem gruntu poza teren budowy i utylizacją</t>
  </si>
  <si>
    <t>Zagęszczenie uprzednio rozplantowanego warstwami gruntu w nasypie zagęszczarkami, w gruncie sypkim, kategorii : I-II</t>
  </si>
  <si>
    <t>I.</t>
  </si>
  <si>
    <t>II.</t>
  </si>
  <si>
    <t>III.</t>
  </si>
  <si>
    <t>IV.</t>
  </si>
  <si>
    <t>V.</t>
  </si>
  <si>
    <t>VI.</t>
  </si>
  <si>
    <t>VII.</t>
  </si>
  <si>
    <t xml:space="preserve">Mechaniczne wykonanie profilowania i zagęszczenia koryta zjazdów gruncie kategorii I-IV </t>
  </si>
  <si>
    <t>Podbudowa z mieszanek związanych cementem z betonu C3/4, o grubości podbudowy po zagęszczeniu: 10 cm</t>
  </si>
  <si>
    <t>Nawierzchnie z kostki brukowej betonowej o grubości: 8 cm - czarna/grafit, na podsypce cementowo-piaskowej</t>
  </si>
  <si>
    <t>D.04.06.01</t>
  </si>
  <si>
    <r>
      <t>Wykonanie kanału z rur PVC o średnicy 200 mm_x000D_; SN</t>
    </r>
    <r>
      <rPr>
        <sz val="9"/>
        <color rgb="FF080000"/>
        <rFont val="Calibri"/>
        <family val="2"/>
        <charset val="238"/>
      </rPr>
      <t>≥</t>
    </r>
    <r>
      <rPr>
        <sz val="9"/>
        <color rgb="FF080000"/>
        <rFont val="Arial Narrow CE"/>
        <family val="2"/>
        <charset val="238"/>
      </rPr>
      <t>8</t>
    </r>
  </si>
  <si>
    <r>
      <t>Wykonanie kanału z rur PEHD o średnicy 400 mm_x000D_; SN</t>
    </r>
    <r>
      <rPr>
        <sz val="9"/>
        <color rgb="FF080000"/>
        <rFont val="Calibri"/>
        <family val="2"/>
        <charset val="238"/>
      </rPr>
      <t>≥</t>
    </r>
    <r>
      <rPr>
        <sz val="9"/>
        <color rgb="FF080000"/>
        <rFont val="Arial Narrow CE"/>
        <family val="2"/>
        <charset val="238"/>
      </rPr>
      <t>8 na ławie z kruszyw łam. 0/31,5 o wymiarach w przekroju 60x20cm i podsypce piaskowej 10 cm</t>
    </r>
  </si>
  <si>
    <t>D.08.02.02</t>
  </si>
  <si>
    <t>Rowki pod krawężniki i ławy krawężnikowe, o wymiarach: 40x40 cm - grunt kat.I-IV</t>
  </si>
  <si>
    <t>Krawężniki betonowe najazdowe, o wymiarach: 20x22 cm - na podsypce cementowo-piaskowej</t>
  </si>
  <si>
    <t>Rowki pod krawężniki i ławy krawężnikowe, o wymiarach: 30x30 cm - grunt kat.I-IV</t>
  </si>
  <si>
    <t>VIII.</t>
  </si>
  <si>
    <t>IX.</t>
  </si>
  <si>
    <t>X.</t>
  </si>
  <si>
    <t>XI.</t>
  </si>
  <si>
    <t>XII.</t>
  </si>
  <si>
    <t>Dostawa i montaż kotwy wklejanej systemowej do mocowania balustrady U-11a_x000D_</t>
  </si>
  <si>
    <t>Betonowanie oczepu żelbetowego, przy użyciu żurawia, w deskowaniu tradycyjnym - beton C30/37_x000D_</t>
  </si>
  <si>
    <t>Obetonowanie wylotów przepustów w deskowaniu tradycyjnym - beton C30/37_x000D_</t>
  </si>
  <si>
    <t>Analogia - Wbijanie ścianek szczelnych stalowych (np. Larssen 600) z terenu do 6 m w gruncie kat 1-2, z pozostawieniem ścianek w gruncie, wysokość ścianek szczelnych H=1,50m_x000D_</t>
  </si>
  <si>
    <t>Analogia - Wbijanie ścianek szczelnych stalowych (np. Larssen 600) z terenu do 6 m w gruncie kat 1-2, z pozostawieniem ścianek w gruncie, wysokość ścianek szczelnych H=5,50m_x000D_</t>
  </si>
  <si>
    <t>D.05.03.17</t>
  </si>
  <si>
    <t>Remont cząstkowy nawierzchni jezdni przy studniach ściekowych</t>
  </si>
  <si>
    <t>Krawężniki betonowe</t>
  </si>
  <si>
    <t>XIV</t>
  </si>
  <si>
    <t>XIII</t>
  </si>
  <si>
    <t>Podbudowy z mieszanek niezwiązanych stabilizowanych mechanicznie - warstwa o grubości po zagęszczeniu: 15 cm</t>
  </si>
  <si>
    <t>TABELA ELEMENTÓW ROZLICZENIOWYCH</t>
  </si>
  <si>
    <t>Przebudowa drogi wojewódzkiej nr 432 w zakresie budowy chodnika w m. Wyrzeka 
od km 33+960 do km 34+336</t>
  </si>
  <si>
    <t>Ścieki uliczne szerok. 20 cm z dwóch rzędów kostki brukowej  grub. 8cm, na podsypce cement-piaskowej</t>
  </si>
  <si>
    <t>Wykonanie umocnienia kostką brukową skarp i dna rowu na wlocie/wylocie przepustu</t>
  </si>
  <si>
    <t>D.06.01.01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</si>
</sst>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9">
    <font>
      <sz val="11"/>
      <color theme="1"/>
      <name val="Czcionka tekstu podstawowego"/>
      <family val="2"/>
      <charset val="238"/>
    </font>
    <font>
      <sz val="11"/>
      <color rgb="FF080000"/>
      <name val="Arial Narrow CE"/>
      <family val="2"/>
      <charset val="238"/>
    </font>
    <font>
      <sz val="9"/>
      <color rgb="FF080000"/>
      <name val="Arial Narrow CE"/>
      <family val="2"/>
      <charset val="238"/>
    </font>
    <font>
      <b/>
      <sz val="11"/>
      <color theme="1"/>
      <name val="Czcionka tekstu podstawowego"/>
      <family val="2"/>
      <charset val="238"/>
    </font>
    <font>
      <b/>
      <sz val="13"/>
      <color rgb="FF080000"/>
      <name val="Arial Narrow CE"/>
      <family val="2"/>
      <charset val="238"/>
    </font>
    <font>
      <b/>
      <sz val="9"/>
      <color rgb="FF080000"/>
      <name val="Arial Narrow CE"/>
      <family val="2"/>
      <charset val="238"/>
    </font>
    <font>
      <b/>
      <sz val="11"/>
      <color theme="1"/>
      <name val="Czcionka tekstu podstawowego"/>
      <charset val="238"/>
    </font>
    <font>
      <sz val="9"/>
      <color rgb="FF080000"/>
      <name val="Calibri"/>
      <family val="2"/>
      <charset val="238"/>
    </font>
    <font>
      <sz val="9"/>
      <name val="Arial Narrow CE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164" fontId="2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2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right" vertical="center"/>
    </xf>
    <xf numFmtId="2" fontId="2" fillId="0" borderId="7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6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 readingOrder="1"/>
    </xf>
    <xf numFmtId="0" fontId="5" fillId="0" borderId="6" xfId="0" applyFont="1" applyBorder="1" applyAlignment="1">
      <alignment horizontal="left" vertical="center" wrapText="1" readingOrder="1"/>
    </xf>
    <xf numFmtId="4" fontId="0" fillId="0" borderId="9" xfId="0" applyNumberFormat="1" applyBorder="1"/>
    <xf numFmtId="4" fontId="0" fillId="0" borderId="7" xfId="0" applyNumberFormat="1" applyBorder="1"/>
    <xf numFmtId="4" fontId="6" fillId="0" borderId="12" xfId="0" applyNumberFormat="1" applyFont="1" applyBorder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4" fontId="0" fillId="0" borderId="9" xfId="0" applyNumberFormat="1" applyBorder="1" applyAlignment="1">
      <alignment vertical="center"/>
    </xf>
    <xf numFmtId="0" fontId="0" fillId="0" borderId="0" xfId="0" applyAlignment="1">
      <alignment vertical="center"/>
    </xf>
    <xf numFmtId="4" fontId="0" fillId="0" borderId="7" xfId="0" applyNumberFormat="1" applyBorder="1" applyAlignment="1">
      <alignment vertical="center"/>
    </xf>
    <xf numFmtId="4" fontId="6" fillId="0" borderId="12" xfId="0" applyNumberFormat="1" applyFont="1" applyBorder="1" applyAlignment="1">
      <alignment vertical="center"/>
    </xf>
    <xf numFmtId="0" fontId="8" fillId="0" borderId="6" xfId="0" applyFont="1" applyBorder="1" applyAlignment="1">
      <alignment horizontal="left" vertical="center" wrapText="1" readingOrder="1"/>
    </xf>
    <xf numFmtId="0" fontId="8" fillId="0" borderId="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 readingOrder="1"/>
    </xf>
    <xf numFmtId="2" fontId="2" fillId="0" borderId="11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right" vertical="center"/>
    </xf>
    <xf numFmtId="2" fontId="2" fillId="0" borderId="12" xfId="0" applyNumberFormat="1" applyFont="1" applyBorder="1" applyAlignment="1">
      <alignment horizontal="right" vertical="center"/>
    </xf>
    <xf numFmtId="0" fontId="0" fillId="0" borderId="8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4"/>
  <sheetViews>
    <sheetView tabSelected="1" view="pageBreakPreview" topLeftCell="A13" zoomScaleNormal="100" zoomScaleSheetLayoutView="100" workbookViewId="0">
      <selection activeCell="I67" sqref="I67"/>
    </sheetView>
  </sheetViews>
  <sheetFormatPr defaultRowHeight="14.25"/>
  <cols>
    <col min="1" max="1" width="2.75" customWidth="1"/>
    <col min="2" max="2" width="6.875" style="3" customWidth="1"/>
    <col min="3" max="3" width="36.125" customWidth="1"/>
    <col min="4" max="4" width="4.875" style="3" customWidth="1"/>
    <col min="5" max="5" width="3.625" style="3" customWidth="1"/>
    <col min="6" max="6" width="8" customWidth="1"/>
    <col min="7" max="7" width="10.875" customWidth="1"/>
  </cols>
  <sheetData>
    <row r="1" spans="1:38" ht="32.1" customHeight="1">
      <c r="A1" s="41" t="s">
        <v>112</v>
      </c>
      <c r="B1" s="41"/>
      <c r="C1" s="41"/>
      <c r="D1" s="41"/>
      <c r="E1" s="41"/>
      <c r="F1" s="41"/>
      <c r="G1" s="41"/>
    </row>
    <row r="2" spans="1:38" ht="15" customHeight="1">
      <c r="A2" s="42" t="s">
        <v>113</v>
      </c>
      <c r="B2" s="42"/>
      <c r="C2" s="42"/>
      <c r="D2" s="42"/>
      <c r="E2" s="42"/>
      <c r="F2" s="42"/>
      <c r="G2" s="42"/>
    </row>
    <row r="3" spans="1:38" ht="15" customHeight="1">
      <c r="A3" s="42"/>
      <c r="B3" s="42"/>
      <c r="C3" s="42"/>
      <c r="D3" s="42"/>
      <c r="E3" s="42"/>
      <c r="F3" s="42"/>
      <c r="G3" s="42"/>
    </row>
    <row r="4" spans="1:38" ht="17.25" customHeight="1" thickBot="1"/>
    <row r="5" spans="1:38" s="4" customFormat="1" ht="30" customHeight="1" thickBot="1">
      <c r="A5" s="19" t="s">
        <v>0</v>
      </c>
      <c r="B5" s="20" t="s">
        <v>60</v>
      </c>
      <c r="C5" s="20" t="s">
        <v>1</v>
      </c>
      <c r="D5" s="20" t="s">
        <v>2</v>
      </c>
      <c r="E5" s="20" t="s">
        <v>3</v>
      </c>
      <c r="F5" s="20" t="s">
        <v>59</v>
      </c>
      <c r="G5" s="21" t="s">
        <v>4</v>
      </c>
    </row>
    <row r="6" spans="1:38" ht="15.75">
      <c r="A6" s="11" t="s">
        <v>79</v>
      </c>
      <c r="B6" s="12"/>
      <c r="C6" s="13" t="s">
        <v>63</v>
      </c>
      <c r="D6" s="5"/>
      <c r="E6" s="6"/>
      <c r="F6" s="7"/>
      <c r="G6" s="8"/>
      <c r="H6" s="2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38" ht="30">
      <c r="A7" s="9">
        <v>1</v>
      </c>
      <c r="B7" s="6" t="s">
        <v>5</v>
      </c>
      <c r="C7" s="10" t="s">
        <v>6</v>
      </c>
      <c r="D7" s="5">
        <v>0.38</v>
      </c>
      <c r="E7" s="6" t="s">
        <v>7</v>
      </c>
      <c r="F7" s="7"/>
      <c r="G7" s="8">
        <f>ROUND(D7*F7,2)</f>
        <v>0</v>
      </c>
      <c r="H7" s="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ht="45">
      <c r="A8" s="9">
        <f>A7+1</f>
        <v>2</v>
      </c>
      <c r="B8" s="6" t="s">
        <v>8</v>
      </c>
      <c r="C8" s="14" t="s">
        <v>72</v>
      </c>
      <c r="D8" s="5">
        <v>1605</v>
      </c>
      <c r="E8" s="6" t="s">
        <v>9</v>
      </c>
      <c r="F8" s="7"/>
      <c r="G8" s="8">
        <f t="shared" ref="G8:G71" si="0">ROUND(D8*F8,2)</f>
        <v>0</v>
      </c>
      <c r="H8" s="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ht="30">
      <c r="A9" s="9">
        <f t="shared" ref="A9:A17" si="1">A8+1</f>
        <v>3</v>
      </c>
      <c r="B9" s="6" t="s">
        <v>10</v>
      </c>
      <c r="C9" s="10" t="s">
        <v>71</v>
      </c>
      <c r="D9" s="5">
        <v>26</v>
      </c>
      <c r="E9" s="6" t="s">
        <v>11</v>
      </c>
      <c r="F9" s="7"/>
      <c r="G9" s="8">
        <f t="shared" si="0"/>
        <v>0</v>
      </c>
      <c r="H9" s="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ht="30">
      <c r="A10" s="9">
        <f t="shared" si="1"/>
        <v>4</v>
      </c>
      <c r="B10" s="6" t="s">
        <v>10</v>
      </c>
      <c r="C10" s="10" t="s">
        <v>12</v>
      </c>
      <c r="D10" s="5">
        <v>8</v>
      </c>
      <c r="E10" s="6" t="s">
        <v>9</v>
      </c>
      <c r="F10" s="7"/>
      <c r="G10" s="8">
        <f t="shared" si="0"/>
        <v>0</v>
      </c>
      <c r="H10" s="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ht="30">
      <c r="A11" s="9">
        <f t="shared" si="1"/>
        <v>5</v>
      </c>
      <c r="B11" s="6" t="s">
        <v>10</v>
      </c>
      <c r="C11" s="10" t="s">
        <v>58</v>
      </c>
      <c r="D11" s="5">
        <v>376</v>
      </c>
      <c r="E11" s="6" t="s">
        <v>11</v>
      </c>
      <c r="F11" s="7"/>
      <c r="G11" s="8">
        <f t="shared" si="0"/>
        <v>0</v>
      </c>
      <c r="H11" s="2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30">
      <c r="A12" s="9">
        <f t="shared" si="1"/>
        <v>6</v>
      </c>
      <c r="B12" s="6" t="s">
        <v>10</v>
      </c>
      <c r="C12" s="10" t="s">
        <v>61</v>
      </c>
      <c r="D12" s="5">
        <v>19</v>
      </c>
      <c r="E12" s="6" t="s">
        <v>9</v>
      </c>
      <c r="F12" s="7"/>
      <c r="G12" s="8">
        <f t="shared" si="0"/>
        <v>0</v>
      </c>
      <c r="H12" s="2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 ht="30">
      <c r="A13" s="9">
        <f t="shared" si="1"/>
        <v>7</v>
      </c>
      <c r="B13" s="6" t="s">
        <v>10</v>
      </c>
      <c r="C13" s="10" t="s">
        <v>62</v>
      </c>
      <c r="D13" s="5">
        <f>D12</f>
        <v>19</v>
      </c>
      <c r="E13" s="6" t="s">
        <v>9</v>
      </c>
      <c r="F13" s="7"/>
      <c r="G13" s="8">
        <f t="shared" si="0"/>
        <v>0</v>
      </c>
      <c r="H13" s="2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ht="15.75">
      <c r="A14" s="9">
        <f t="shared" si="1"/>
        <v>8</v>
      </c>
      <c r="B14" s="6" t="s">
        <v>67</v>
      </c>
      <c r="C14" s="10" t="s">
        <v>64</v>
      </c>
      <c r="D14" s="5">
        <v>7</v>
      </c>
      <c r="E14" s="6" t="s">
        <v>66</v>
      </c>
      <c r="F14" s="7"/>
      <c r="G14" s="8">
        <f t="shared" si="0"/>
        <v>0</v>
      </c>
      <c r="H14" s="2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 ht="15.75">
      <c r="A15" s="9">
        <f t="shared" si="1"/>
        <v>9</v>
      </c>
      <c r="B15" s="6" t="s">
        <v>67</v>
      </c>
      <c r="C15" s="10" t="s">
        <v>65</v>
      </c>
      <c r="D15" s="5">
        <v>20</v>
      </c>
      <c r="E15" s="6" t="s">
        <v>9</v>
      </c>
      <c r="F15" s="7"/>
      <c r="G15" s="8">
        <f t="shared" si="0"/>
        <v>0</v>
      </c>
      <c r="H15" s="2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ht="30">
      <c r="A16" s="9">
        <f t="shared" si="1"/>
        <v>10</v>
      </c>
      <c r="B16" s="6" t="s">
        <v>67</v>
      </c>
      <c r="C16" s="10" t="s">
        <v>68</v>
      </c>
      <c r="D16" s="5">
        <f>D14</f>
        <v>7</v>
      </c>
      <c r="E16" s="6" t="s">
        <v>66</v>
      </c>
      <c r="F16" s="7"/>
      <c r="G16" s="8">
        <f t="shared" si="0"/>
        <v>0</v>
      </c>
      <c r="H16" s="2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30">
      <c r="A17" s="9">
        <f t="shared" si="1"/>
        <v>11</v>
      </c>
      <c r="B17" s="6" t="s">
        <v>67</v>
      </c>
      <c r="C17" s="10" t="s">
        <v>69</v>
      </c>
      <c r="D17" s="5">
        <v>1</v>
      </c>
      <c r="E17" s="5" t="s">
        <v>70</v>
      </c>
      <c r="F17" s="7"/>
      <c r="G17" s="8">
        <f t="shared" si="0"/>
        <v>0</v>
      </c>
      <c r="H17" s="2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 ht="15.75">
      <c r="A18" s="11" t="s">
        <v>80</v>
      </c>
      <c r="B18" s="12"/>
      <c r="C18" s="15" t="s">
        <v>74</v>
      </c>
      <c r="D18" s="5"/>
      <c r="E18" s="6"/>
      <c r="F18" s="7"/>
      <c r="G18" s="8"/>
      <c r="H18" s="2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45">
      <c r="A19" s="9">
        <f>A17+1</f>
        <v>12</v>
      </c>
      <c r="B19" s="22" t="s">
        <v>76</v>
      </c>
      <c r="C19" s="10" t="s">
        <v>77</v>
      </c>
      <c r="D19" s="5">
        <v>765.24</v>
      </c>
      <c r="E19" s="6" t="s">
        <v>13</v>
      </c>
      <c r="F19" s="7"/>
      <c r="G19" s="8">
        <f t="shared" si="0"/>
        <v>0</v>
      </c>
      <c r="H19" s="2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45">
      <c r="A20" s="9">
        <f>A19+1</f>
        <v>13</v>
      </c>
      <c r="B20" s="22" t="s">
        <v>75</v>
      </c>
      <c r="C20" s="10" t="s">
        <v>14</v>
      </c>
      <c r="D20" s="5">
        <v>241.28</v>
      </c>
      <c r="E20" s="6" t="s">
        <v>13</v>
      </c>
      <c r="F20" s="7"/>
      <c r="G20" s="8">
        <f t="shared" si="0"/>
        <v>0</v>
      </c>
      <c r="H20" s="2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ht="30">
      <c r="A21" s="9">
        <f>A20+1</f>
        <v>14</v>
      </c>
      <c r="B21" s="22" t="s">
        <v>75</v>
      </c>
      <c r="C21" s="10" t="s">
        <v>78</v>
      </c>
      <c r="D21" s="5">
        <v>241.28</v>
      </c>
      <c r="E21" s="6" t="s">
        <v>13</v>
      </c>
      <c r="F21" s="7"/>
      <c r="G21" s="8">
        <f t="shared" si="0"/>
        <v>0</v>
      </c>
      <c r="H21" s="2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ht="15.75">
      <c r="A22" s="11" t="s">
        <v>81</v>
      </c>
      <c r="B22" s="12"/>
      <c r="C22" s="13" t="s">
        <v>16</v>
      </c>
      <c r="D22" s="5"/>
      <c r="E22" s="6"/>
      <c r="F22" s="7"/>
      <c r="G22" s="8"/>
      <c r="H22" s="2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ht="15.75">
      <c r="A23" s="9">
        <f>A21+1</f>
        <v>15</v>
      </c>
      <c r="B23" s="6" t="s">
        <v>15</v>
      </c>
      <c r="C23" s="10" t="s">
        <v>90</v>
      </c>
      <c r="D23" s="23">
        <f>4+6+3*3</f>
        <v>19</v>
      </c>
      <c r="E23" s="6" t="s">
        <v>11</v>
      </c>
      <c r="F23" s="7"/>
      <c r="G23" s="8">
        <f t="shared" si="0"/>
        <v>0</v>
      </c>
      <c r="H23" s="2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ht="45">
      <c r="A24" s="9">
        <f>A23+1</f>
        <v>16</v>
      </c>
      <c r="B24" s="6" t="s">
        <v>15</v>
      </c>
      <c r="C24" s="10" t="s">
        <v>17</v>
      </c>
      <c r="D24" s="24">
        <v>4</v>
      </c>
      <c r="E24" s="6" t="s">
        <v>18</v>
      </c>
      <c r="F24" s="7"/>
      <c r="G24" s="8">
        <f t="shared" si="0"/>
        <v>0</v>
      </c>
      <c r="H24" s="2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 ht="45">
      <c r="A25" s="9">
        <f>A24+1</f>
        <v>17</v>
      </c>
      <c r="B25" s="6" t="s">
        <v>15</v>
      </c>
      <c r="C25" s="10" t="s">
        <v>91</v>
      </c>
      <c r="D25" s="24">
        <f>7+9</f>
        <v>16</v>
      </c>
      <c r="E25" s="6" t="s">
        <v>11</v>
      </c>
      <c r="F25" s="7"/>
      <c r="G25" s="8">
        <f t="shared" si="0"/>
        <v>0</v>
      </c>
      <c r="H25" s="2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ht="30">
      <c r="A26" s="9">
        <f t="shared" ref="A26:A27" si="2">A25+1</f>
        <v>18</v>
      </c>
      <c r="B26" s="6" t="s">
        <v>116</v>
      </c>
      <c r="C26" s="10" t="s">
        <v>115</v>
      </c>
      <c r="D26" s="24">
        <v>12</v>
      </c>
      <c r="E26" s="6" t="s">
        <v>9</v>
      </c>
      <c r="F26" s="7"/>
      <c r="G26" s="8">
        <f>ROUND(D26*F26,2)</f>
        <v>0</v>
      </c>
      <c r="H26" s="2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ht="30">
      <c r="A27" s="9">
        <f t="shared" si="2"/>
        <v>19</v>
      </c>
      <c r="B27" s="6" t="s">
        <v>106</v>
      </c>
      <c r="C27" s="30" t="s">
        <v>107</v>
      </c>
      <c r="D27" s="24">
        <v>4</v>
      </c>
      <c r="E27" s="6" t="s">
        <v>9</v>
      </c>
      <c r="F27" s="7"/>
      <c r="G27" s="8">
        <f t="shared" si="0"/>
        <v>0</v>
      </c>
      <c r="H27" s="2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8" ht="15.75">
      <c r="A28" s="11" t="s">
        <v>82</v>
      </c>
      <c r="B28" s="12"/>
      <c r="C28" s="13" t="s">
        <v>19</v>
      </c>
      <c r="D28" s="5"/>
      <c r="E28" s="6"/>
      <c r="F28" s="7"/>
      <c r="G28" s="8"/>
      <c r="H28" s="2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1:38" ht="30">
      <c r="A29" s="9">
        <f>A27+1</f>
        <v>20</v>
      </c>
      <c r="B29" s="6" t="s">
        <v>20</v>
      </c>
      <c r="C29" s="29" t="s">
        <v>86</v>
      </c>
      <c r="D29" s="5">
        <v>77</v>
      </c>
      <c r="E29" s="6" t="s">
        <v>9</v>
      </c>
      <c r="F29" s="7"/>
      <c r="G29" s="8">
        <f t="shared" si="0"/>
        <v>0</v>
      </c>
      <c r="H29" s="2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38" ht="30">
      <c r="A30" s="9">
        <f>A29+1</f>
        <v>21</v>
      </c>
      <c r="B30" s="6" t="s">
        <v>89</v>
      </c>
      <c r="C30" s="14" t="s">
        <v>87</v>
      </c>
      <c r="D30" s="5">
        <v>77</v>
      </c>
      <c r="E30" s="6" t="s">
        <v>9</v>
      </c>
      <c r="F30" s="7"/>
      <c r="G30" s="8">
        <f t="shared" si="0"/>
        <v>0</v>
      </c>
      <c r="H30" s="2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ht="30">
      <c r="A31" s="9">
        <f t="shared" ref="A31:A32" si="3">A30+1</f>
        <v>22</v>
      </c>
      <c r="B31" s="6" t="s">
        <v>21</v>
      </c>
      <c r="C31" s="10" t="s">
        <v>111</v>
      </c>
      <c r="D31" s="5">
        <v>77</v>
      </c>
      <c r="E31" s="6" t="s">
        <v>9</v>
      </c>
      <c r="F31" s="7"/>
      <c r="G31" s="8">
        <f t="shared" si="0"/>
        <v>0</v>
      </c>
      <c r="H31" s="2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1:38" ht="30">
      <c r="A32" s="9">
        <f t="shared" si="3"/>
        <v>23</v>
      </c>
      <c r="B32" s="6" t="s">
        <v>92</v>
      </c>
      <c r="C32" s="10" t="s">
        <v>88</v>
      </c>
      <c r="D32" s="5">
        <v>77</v>
      </c>
      <c r="E32" s="6" t="s">
        <v>9</v>
      </c>
      <c r="F32" s="7"/>
      <c r="G32" s="8">
        <f t="shared" si="0"/>
        <v>0</v>
      </c>
      <c r="H32" s="2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1:38" ht="15.75">
      <c r="A33" s="11" t="s">
        <v>83</v>
      </c>
      <c r="B33" s="12"/>
      <c r="C33" s="13" t="s">
        <v>23</v>
      </c>
      <c r="D33" s="5"/>
      <c r="E33" s="6"/>
      <c r="F33" s="7"/>
      <c r="G33" s="8"/>
      <c r="H33" s="2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1:38" ht="30">
      <c r="A34" s="9">
        <f>A32+1</f>
        <v>24</v>
      </c>
      <c r="B34" s="6" t="s">
        <v>20</v>
      </c>
      <c r="C34" s="14" t="s">
        <v>86</v>
      </c>
      <c r="D34" s="5">
        <v>719</v>
      </c>
      <c r="E34" s="6" t="s">
        <v>9</v>
      </c>
      <c r="F34" s="7"/>
      <c r="G34" s="8">
        <f t="shared" si="0"/>
        <v>0</v>
      </c>
      <c r="H34" s="2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1:38" ht="30">
      <c r="A35" s="9">
        <f>A34+1</f>
        <v>25</v>
      </c>
      <c r="B35" s="6" t="s">
        <v>89</v>
      </c>
      <c r="C35" s="14" t="s">
        <v>87</v>
      </c>
      <c r="D35" s="5">
        <v>719</v>
      </c>
      <c r="E35" s="6" t="s">
        <v>9</v>
      </c>
      <c r="F35" s="7"/>
      <c r="G35" s="8">
        <f t="shared" si="0"/>
        <v>0</v>
      </c>
      <c r="H35" s="2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1:38" ht="30">
      <c r="A36" s="9">
        <f>A35+1</f>
        <v>26</v>
      </c>
      <c r="B36" s="6" t="s">
        <v>92</v>
      </c>
      <c r="C36" s="14" t="s">
        <v>22</v>
      </c>
      <c r="D36" s="5">
        <v>719</v>
      </c>
      <c r="E36" s="6" t="s">
        <v>9</v>
      </c>
      <c r="F36" s="7"/>
      <c r="G36" s="8">
        <f t="shared" si="0"/>
        <v>0</v>
      </c>
      <c r="H36" s="2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1:38" ht="15.75">
      <c r="A37" s="11" t="s">
        <v>84</v>
      </c>
      <c r="B37" s="12"/>
      <c r="C37" s="13" t="s">
        <v>108</v>
      </c>
      <c r="D37" s="5"/>
      <c r="E37" s="6"/>
      <c r="F37" s="7"/>
      <c r="G37" s="8"/>
      <c r="H37" s="2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1:38" ht="30">
      <c r="A38" s="9">
        <f>A36+1</f>
        <v>27</v>
      </c>
      <c r="B38" s="6" t="s">
        <v>24</v>
      </c>
      <c r="C38" s="14" t="s">
        <v>93</v>
      </c>
      <c r="D38" s="5">
        <v>351</v>
      </c>
      <c r="E38" s="6" t="s">
        <v>11</v>
      </c>
      <c r="F38" s="7"/>
      <c r="G38" s="8">
        <f t="shared" si="0"/>
        <v>0</v>
      </c>
      <c r="H38" s="2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1:38" ht="15.75">
      <c r="A39" s="9">
        <f>A38+1</f>
        <v>28</v>
      </c>
      <c r="B39" s="6" t="s">
        <v>24</v>
      </c>
      <c r="C39" s="14" t="s">
        <v>25</v>
      </c>
      <c r="D39" s="5">
        <v>28.080000000000002</v>
      </c>
      <c r="E39" s="6" t="s">
        <v>13</v>
      </c>
      <c r="F39" s="7"/>
      <c r="G39" s="8">
        <f t="shared" si="0"/>
        <v>0</v>
      </c>
      <c r="H39" s="2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1:38" ht="30">
      <c r="A40" s="9">
        <f t="shared" ref="A40:A46" si="4">A39+1</f>
        <v>29</v>
      </c>
      <c r="B40" s="6" t="s">
        <v>24</v>
      </c>
      <c r="C40" s="10" t="s">
        <v>26</v>
      </c>
      <c r="D40" s="5">
        <v>351</v>
      </c>
      <c r="E40" s="6" t="s">
        <v>11</v>
      </c>
      <c r="F40" s="7"/>
      <c r="G40" s="8">
        <f t="shared" si="0"/>
        <v>0</v>
      </c>
      <c r="H40" s="2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1:38" ht="30">
      <c r="A41" s="9">
        <f t="shared" si="4"/>
        <v>30</v>
      </c>
      <c r="B41" s="6" t="s">
        <v>24</v>
      </c>
      <c r="C41" s="10" t="s">
        <v>93</v>
      </c>
      <c r="D41" s="5">
        <v>54</v>
      </c>
      <c r="E41" s="6" t="s">
        <v>11</v>
      </c>
      <c r="F41" s="7"/>
      <c r="G41" s="8">
        <f t="shared" si="0"/>
        <v>0</v>
      </c>
      <c r="H41" s="2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1:38" ht="15.75">
      <c r="A42" s="9">
        <f t="shared" si="4"/>
        <v>31</v>
      </c>
      <c r="B42" s="6" t="s">
        <v>24</v>
      </c>
      <c r="C42" s="10" t="s">
        <v>25</v>
      </c>
      <c r="D42" s="5">
        <v>7.5600000000000005</v>
      </c>
      <c r="E42" s="6" t="s">
        <v>13</v>
      </c>
      <c r="F42" s="7"/>
      <c r="G42" s="8">
        <f t="shared" si="0"/>
        <v>0</v>
      </c>
      <c r="H42" s="2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1:38" ht="30">
      <c r="A43" s="9">
        <f t="shared" si="4"/>
        <v>32</v>
      </c>
      <c r="B43" s="6" t="s">
        <v>24</v>
      </c>
      <c r="C43" s="14" t="s">
        <v>94</v>
      </c>
      <c r="D43" s="5">
        <v>54</v>
      </c>
      <c r="E43" s="6" t="s">
        <v>11</v>
      </c>
      <c r="F43" s="7"/>
      <c r="G43" s="8">
        <f t="shared" si="0"/>
        <v>0</v>
      </c>
      <c r="H43" s="2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1:38" ht="30">
      <c r="A44" s="9">
        <f t="shared" si="4"/>
        <v>33</v>
      </c>
      <c r="B44" s="6" t="s">
        <v>24</v>
      </c>
      <c r="C44" s="14" t="s">
        <v>27</v>
      </c>
      <c r="D44" s="5">
        <v>37</v>
      </c>
      <c r="E44" s="6" t="s">
        <v>11</v>
      </c>
      <c r="F44" s="7"/>
      <c r="G44" s="8">
        <f t="shared" si="0"/>
        <v>0</v>
      </c>
      <c r="H44" s="2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1:38" ht="15.75">
      <c r="A45" s="9">
        <f t="shared" si="4"/>
        <v>34</v>
      </c>
      <c r="B45" s="6" t="s">
        <v>24</v>
      </c>
      <c r="C45" s="14" t="s">
        <v>25</v>
      </c>
      <c r="D45" s="5">
        <v>2.9600000000000004</v>
      </c>
      <c r="E45" s="6" t="s">
        <v>13</v>
      </c>
      <c r="F45" s="7"/>
      <c r="G45" s="8">
        <f t="shared" si="0"/>
        <v>0</v>
      </c>
      <c r="H45" s="2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1:38" ht="30">
      <c r="A46" s="9">
        <f t="shared" si="4"/>
        <v>35</v>
      </c>
      <c r="B46" s="6" t="s">
        <v>24</v>
      </c>
      <c r="C46" s="14" t="s">
        <v>28</v>
      </c>
      <c r="D46" s="5">
        <v>37</v>
      </c>
      <c r="E46" s="6" t="s">
        <v>11</v>
      </c>
      <c r="F46" s="7"/>
      <c r="G46" s="8">
        <f t="shared" si="0"/>
        <v>0</v>
      </c>
      <c r="H46" s="2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spans="1:38" ht="15.75">
      <c r="A47" s="11" t="s">
        <v>85</v>
      </c>
      <c r="B47" s="12"/>
      <c r="C47" s="13" t="s">
        <v>30</v>
      </c>
      <c r="D47" s="5"/>
      <c r="E47" s="6"/>
      <c r="F47" s="7"/>
      <c r="G47" s="8"/>
      <c r="H47" s="2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spans="1:38" ht="30">
      <c r="A48" s="9">
        <f>A46+1</f>
        <v>36</v>
      </c>
      <c r="B48" s="6" t="s">
        <v>29</v>
      </c>
      <c r="C48" s="10" t="s">
        <v>95</v>
      </c>
      <c r="D48" s="5">
        <v>365</v>
      </c>
      <c r="E48" s="6" t="s">
        <v>11</v>
      </c>
      <c r="F48" s="7"/>
      <c r="G48" s="8">
        <f t="shared" si="0"/>
        <v>0</v>
      </c>
      <c r="H48" s="2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49" spans="1:38" ht="15.75">
      <c r="A49" s="9">
        <f>A48+1</f>
        <v>37</v>
      </c>
      <c r="B49" s="6" t="s">
        <v>29</v>
      </c>
      <c r="C49" s="10" t="s">
        <v>25</v>
      </c>
      <c r="D49" s="5">
        <v>21.900000000000002</v>
      </c>
      <c r="E49" s="6" t="s">
        <v>13</v>
      </c>
      <c r="F49" s="7"/>
      <c r="G49" s="8">
        <f t="shared" si="0"/>
        <v>0</v>
      </c>
      <c r="H49" s="2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</row>
    <row r="50" spans="1:38" ht="30">
      <c r="A50" s="9">
        <f>A49+1</f>
        <v>38</v>
      </c>
      <c r="B50" s="6" t="s">
        <v>29</v>
      </c>
      <c r="C50" s="14" t="s">
        <v>31</v>
      </c>
      <c r="D50" s="5">
        <v>365</v>
      </c>
      <c r="E50" s="6" t="s">
        <v>11</v>
      </c>
      <c r="F50" s="7"/>
      <c r="G50" s="8">
        <f t="shared" si="0"/>
        <v>0</v>
      </c>
      <c r="H50" s="2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</row>
    <row r="51" spans="1:38" ht="15.75">
      <c r="A51" s="11" t="s">
        <v>96</v>
      </c>
      <c r="B51" s="12"/>
      <c r="C51" s="13" t="s">
        <v>33</v>
      </c>
      <c r="D51" s="5"/>
      <c r="E51" s="6"/>
      <c r="F51" s="7"/>
      <c r="G51" s="8"/>
      <c r="H51" s="2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 spans="1:38" ht="30">
      <c r="A52" s="9">
        <f>A50+1</f>
        <v>39</v>
      </c>
      <c r="B52" s="6" t="s">
        <v>32</v>
      </c>
      <c r="C52" s="10" t="s">
        <v>95</v>
      </c>
      <c r="D52" s="5">
        <v>405</v>
      </c>
      <c r="E52" s="6" t="s">
        <v>11</v>
      </c>
      <c r="F52" s="7"/>
      <c r="G52" s="8">
        <f t="shared" si="0"/>
        <v>0</v>
      </c>
      <c r="H52" s="2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  <row r="53" spans="1:38" ht="15.75">
      <c r="A53" s="9">
        <f>A52+1</f>
        <v>40</v>
      </c>
      <c r="B53" s="6" t="s">
        <v>32</v>
      </c>
      <c r="C53" s="10" t="s">
        <v>34</v>
      </c>
      <c r="D53" s="5">
        <v>24.3</v>
      </c>
      <c r="E53" s="6" t="s">
        <v>13</v>
      </c>
      <c r="F53" s="7"/>
      <c r="G53" s="8">
        <f t="shared" si="0"/>
        <v>0</v>
      </c>
      <c r="H53" s="2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spans="1:38" ht="30">
      <c r="A54" s="9">
        <f>A53+1</f>
        <v>41</v>
      </c>
      <c r="B54" s="6" t="s">
        <v>32</v>
      </c>
      <c r="C54" s="10" t="s">
        <v>35</v>
      </c>
      <c r="D54" s="5">
        <v>405</v>
      </c>
      <c r="E54" s="6" t="s">
        <v>11</v>
      </c>
      <c r="F54" s="7"/>
      <c r="G54" s="8">
        <f t="shared" si="0"/>
        <v>0</v>
      </c>
      <c r="H54" s="2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spans="1:38" ht="15.75">
      <c r="A55" s="11" t="s">
        <v>97</v>
      </c>
      <c r="B55" s="12"/>
      <c r="C55" s="13" t="s">
        <v>37</v>
      </c>
      <c r="D55" s="5"/>
      <c r="E55" s="6"/>
      <c r="F55" s="7"/>
      <c r="G55" s="8"/>
      <c r="H55" s="2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spans="1:38" ht="30">
      <c r="A56" s="9">
        <f>A54+1</f>
        <v>42</v>
      </c>
      <c r="B56" s="6" t="s">
        <v>36</v>
      </c>
      <c r="C56" s="10" t="s">
        <v>38</v>
      </c>
      <c r="D56" s="5">
        <v>1020</v>
      </c>
      <c r="E56" s="6" t="s">
        <v>9</v>
      </c>
      <c r="F56" s="7"/>
      <c r="G56" s="8">
        <f t="shared" si="0"/>
        <v>0</v>
      </c>
      <c r="H56" s="2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1:38" ht="15.75">
      <c r="A57" s="11" t="s">
        <v>98</v>
      </c>
      <c r="B57" s="12"/>
      <c r="C57" s="13" t="s">
        <v>40</v>
      </c>
      <c r="D57" s="5"/>
      <c r="E57" s="6"/>
      <c r="F57" s="7"/>
      <c r="G57" s="8"/>
      <c r="H57" s="2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1:38" ht="45">
      <c r="A58" s="9">
        <f>A56+1</f>
        <v>43</v>
      </c>
      <c r="B58" s="6" t="s">
        <v>39</v>
      </c>
      <c r="C58" s="10" t="s">
        <v>105</v>
      </c>
      <c r="D58" s="5">
        <v>99</v>
      </c>
      <c r="E58" s="6" t="s">
        <v>9</v>
      </c>
      <c r="F58" s="7"/>
      <c r="G58" s="8">
        <f t="shared" si="0"/>
        <v>0</v>
      </c>
      <c r="H58" s="2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1:38" ht="45">
      <c r="A59" s="9">
        <f>A58+1</f>
        <v>44</v>
      </c>
      <c r="B59" s="6" t="s">
        <v>39</v>
      </c>
      <c r="C59" s="10" t="s">
        <v>104</v>
      </c>
      <c r="D59" s="5">
        <v>4.5</v>
      </c>
      <c r="E59" s="6" t="s">
        <v>9</v>
      </c>
      <c r="F59" s="7"/>
      <c r="G59" s="8">
        <f t="shared" si="0"/>
        <v>0</v>
      </c>
      <c r="H59" s="2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1:38" ht="15.75">
      <c r="A60" s="11" t="s">
        <v>99</v>
      </c>
      <c r="B60" s="12"/>
      <c r="C60" s="13" t="s">
        <v>42</v>
      </c>
      <c r="D60" s="5"/>
      <c r="E60" s="6"/>
      <c r="F60" s="7"/>
      <c r="G60" s="8"/>
      <c r="H60" s="2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1:38" ht="30">
      <c r="A61" s="9">
        <f>A59+1</f>
        <v>45</v>
      </c>
      <c r="B61" s="6" t="s">
        <v>41</v>
      </c>
      <c r="C61" s="10" t="s">
        <v>43</v>
      </c>
      <c r="D61" s="5">
        <v>0.13</v>
      </c>
      <c r="E61" s="6" t="s">
        <v>44</v>
      </c>
      <c r="F61" s="7"/>
      <c r="G61" s="8">
        <f t="shared" si="0"/>
        <v>0</v>
      </c>
      <c r="H61" s="2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1:38" ht="45.75" customHeight="1">
      <c r="A62" s="9">
        <f>A61+1</f>
        <v>46</v>
      </c>
      <c r="B62" s="6" t="s">
        <v>41</v>
      </c>
      <c r="C62" s="10" t="s">
        <v>45</v>
      </c>
      <c r="D62" s="5">
        <v>0.13</v>
      </c>
      <c r="E62" s="6" t="s">
        <v>44</v>
      </c>
      <c r="F62" s="7"/>
      <c r="G62" s="8">
        <f t="shared" si="0"/>
        <v>0</v>
      </c>
      <c r="H62" s="2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1:38" ht="30">
      <c r="A63" s="9">
        <f>A62+1</f>
        <v>47</v>
      </c>
      <c r="B63" s="6" t="s">
        <v>41</v>
      </c>
      <c r="C63" s="10" t="s">
        <v>101</v>
      </c>
      <c r="D63" s="5">
        <v>20</v>
      </c>
      <c r="E63" s="6" t="s">
        <v>18</v>
      </c>
      <c r="F63" s="7"/>
      <c r="G63" s="8">
        <f t="shared" si="0"/>
        <v>0</v>
      </c>
      <c r="H63" s="2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spans="1:38" ht="15.75">
      <c r="A64" s="11" t="s">
        <v>100</v>
      </c>
      <c r="B64" s="12"/>
      <c r="C64" s="13" t="s">
        <v>54</v>
      </c>
      <c r="D64" s="5"/>
      <c r="E64" s="6"/>
      <c r="F64" s="7"/>
      <c r="G64" s="8"/>
      <c r="H64" s="2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1:38" ht="15.75">
      <c r="A65" s="9">
        <f>A63+1</f>
        <v>48</v>
      </c>
      <c r="B65" s="6" t="s">
        <v>46</v>
      </c>
      <c r="C65" s="10" t="s">
        <v>47</v>
      </c>
      <c r="D65" s="5">
        <v>42</v>
      </c>
      <c r="E65" s="6" t="s">
        <v>9</v>
      </c>
      <c r="F65" s="7"/>
      <c r="G65" s="8">
        <f t="shared" si="0"/>
        <v>0</v>
      </c>
      <c r="H65" s="2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 spans="1:38" ht="30">
      <c r="A66" s="9">
        <f>A65+1</f>
        <v>49</v>
      </c>
      <c r="B66" s="6" t="s">
        <v>46</v>
      </c>
      <c r="C66" s="14" t="s">
        <v>102</v>
      </c>
      <c r="D66" s="5">
        <v>2.2100000000000004</v>
      </c>
      <c r="E66" s="6" t="s">
        <v>13</v>
      </c>
      <c r="F66" s="7"/>
      <c r="G66" s="8">
        <f t="shared" si="0"/>
        <v>0</v>
      </c>
      <c r="H66" s="2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 spans="1:38" ht="30">
      <c r="A67" s="9">
        <f>A66+1</f>
        <v>50</v>
      </c>
      <c r="B67" s="6" t="s">
        <v>46</v>
      </c>
      <c r="C67" s="10" t="s">
        <v>103</v>
      </c>
      <c r="D67" s="5">
        <v>0.39</v>
      </c>
      <c r="E67" s="6" t="s">
        <v>13</v>
      </c>
      <c r="F67" s="7"/>
      <c r="G67" s="8">
        <f t="shared" si="0"/>
        <v>0</v>
      </c>
      <c r="H67" s="2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spans="1:38" ht="15.75">
      <c r="A68" s="11" t="s">
        <v>110</v>
      </c>
      <c r="B68" s="12"/>
      <c r="C68" s="15" t="s">
        <v>49</v>
      </c>
      <c r="D68" s="5"/>
      <c r="E68" s="6"/>
      <c r="F68" s="7"/>
      <c r="G68" s="8"/>
      <c r="H68" s="2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</row>
    <row r="69" spans="1:38" ht="45">
      <c r="A69" s="9">
        <f>A67+1</f>
        <v>51</v>
      </c>
      <c r="B69" s="6" t="s">
        <v>48</v>
      </c>
      <c r="C69" s="14" t="s">
        <v>50</v>
      </c>
      <c r="D69" s="5">
        <v>20</v>
      </c>
      <c r="E69" s="6" t="s">
        <v>11</v>
      </c>
      <c r="F69" s="7"/>
      <c r="G69" s="8">
        <f t="shared" si="0"/>
        <v>0</v>
      </c>
      <c r="H69" s="2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</row>
    <row r="70" spans="1:38" ht="15.75">
      <c r="A70" s="11" t="s">
        <v>109</v>
      </c>
      <c r="B70" s="12"/>
      <c r="C70" s="13" t="s">
        <v>52</v>
      </c>
      <c r="D70" s="5"/>
      <c r="E70" s="6"/>
      <c r="F70" s="7"/>
      <c r="G70" s="8"/>
      <c r="H70" s="2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</row>
    <row r="71" spans="1:38" ht="30.75" thickBot="1">
      <c r="A71" s="31">
        <f>A69+1</f>
        <v>52</v>
      </c>
      <c r="B71" s="32" t="s">
        <v>51</v>
      </c>
      <c r="C71" s="33" t="s">
        <v>53</v>
      </c>
      <c r="D71" s="34">
        <v>45</v>
      </c>
      <c r="E71" s="32" t="s">
        <v>11</v>
      </c>
      <c r="F71" s="35"/>
      <c r="G71" s="36">
        <f t="shared" si="0"/>
        <v>0</v>
      </c>
      <c r="H71" s="2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</row>
    <row r="72" spans="1:38" ht="15" customHeight="1">
      <c r="A72" s="43" t="s">
        <v>55</v>
      </c>
      <c r="B72" s="44"/>
      <c r="C72" s="44"/>
      <c r="D72" s="44"/>
      <c r="E72" s="44"/>
      <c r="F72" s="44"/>
      <c r="G72" s="16">
        <f>SUM(G6:G71)</f>
        <v>0</v>
      </c>
    </row>
    <row r="73" spans="1:38" ht="15" customHeight="1">
      <c r="A73" s="37" t="s">
        <v>56</v>
      </c>
      <c r="B73" s="38"/>
      <c r="C73" s="38"/>
      <c r="D73" s="38"/>
      <c r="E73" s="38"/>
      <c r="F73" s="38"/>
      <c r="G73" s="17">
        <f>ROUND(G72*0.23,2)</f>
        <v>0</v>
      </c>
    </row>
    <row r="74" spans="1:38" ht="15" customHeight="1" thickBot="1">
      <c r="A74" s="39" t="s">
        <v>57</v>
      </c>
      <c r="B74" s="40"/>
      <c r="C74" s="40"/>
      <c r="D74" s="40"/>
      <c r="E74" s="40"/>
      <c r="F74" s="40"/>
      <c r="G74" s="18">
        <f>G72+G73</f>
        <v>0</v>
      </c>
    </row>
  </sheetData>
  <mergeCells count="5">
    <mergeCell ref="A1:G1"/>
    <mergeCell ref="A2:G3"/>
    <mergeCell ref="A72:F72"/>
    <mergeCell ref="A73:F73"/>
    <mergeCell ref="A74:F74"/>
  </mergeCells>
  <pageMargins left="1.1023622047244095" right="0.70866141732283472" top="0.74803149606299213" bottom="0.74803149606299213" header="0.31496062992125984" footer="0.31496062992125984"/>
  <pageSetup paperSize="9" orientation="portrait" r:id="rId1"/>
  <rowBreaks count="2" manualBreakCount="2">
    <brk id="27" max="16383" man="1"/>
    <brk id="5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4"/>
  <sheetViews>
    <sheetView view="pageBreakPreview" topLeftCell="A58" zoomScaleNormal="100" zoomScaleSheetLayoutView="100" workbookViewId="0">
      <selection activeCell="C67" sqref="C67"/>
    </sheetView>
  </sheetViews>
  <sheetFormatPr defaultRowHeight="14.25"/>
  <cols>
    <col min="1" max="1" width="2.75" customWidth="1"/>
    <col min="2" max="2" width="6.875" style="3" customWidth="1"/>
    <col min="3" max="3" width="35.625" customWidth="1"/>
    <col min="4" max="4" width="4.875" style="3" customWidth="1"/>
    <col min="5" max="5" width="3.625" style="3" customWidth="1"/>
    <col min="6" max="6" width="8.875" customWidth="1"/>
    <col min="7" max="7" width="12.875" customWidth="1"/>
  </cols>
  <sheetData>
    <row r="1" spans="1:38" ht="32.1" customHeight="1">
      <c r="A1" s="41" t="s">
        <v>112</v>
      </c>
      <c r="B1" s="41"/>
      <c r="C1" s="41"/>
      <c r="D1" s="41"/>
      <c r="E1" s="41"/>
      <c r="F1" s="41"/>
      <c r="G1" s="41"/>
    </row>
    <row r="2" spans="1:38" ht="15" customHeight="1">
      <c r="A2" s="42" t="s">
        <v>113</v>
      </c>
      <c r="B2" s="42"/>
      <c r="C2" s="42"/>
      <c r="D2" s="42"/>
      <c r="E2" s="42"/>
      <c r="F2" s="42"/>
      <c r="G2" s="42"/>
    </row>
    <row r="3" spans="1:38" ht="15" customHeight="1">
      <c r="A3" s="42"/>
      <c r="B3" s="42"/>
      <c r="C3" s="42"/>
      <c r="D3" s="42"/>
      <c r="E3" s="42"/>
      <c r="F3" s="42"/>
      <c r="G3" s="42"/>
    </row>
    <row r="4" spans="1:38" ht="15.75" customHeight="1" thickBot="1"/>
    <row r="5" spans="1:38" s="4" customFormat="1" ht="30" customHeight="1" thickBot="1">
      <c r="A5" s="19" t="s">
        <v>0</v>
      </c>
      <c r="B5" s="20" t="s">
        <v>60</v>
      </c>
      <c r="C5" s="20" t="s">
        <v>1</v>
      </c>
      <c r="D5" s="20" t="s">
        <v>2</v>
      </c>
      <c r="E5" s="20" t="s">
        <v>3</v>
      </c>
      <c r="F5" s="20" t="s">
        <v>59</v>
      </c>
      <c r="G5" s="21" t="s">
        <v>4</v>
      </c>
    </row>
    <row r="6" spans="1:38" ht="15.75">
      <c r="A6" s="11" t="s">
        <v>79</v>
      </c>
      <c r="B6" s="12" t="s">
        <v>73</v>
      </c>
      <c r="C6" s="13" t="s">
        <v>63</v>
      </c>
      <c r="D6" s="5"/>
      <c r="E6" s="6"/>
      <c r="F6" s="7"/>
      <c r="G6" s="8"/>
      <c r="H6" s="2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38" ht="30">
      <c r="A7" s="9">
        <v>1</v>
      </c>
      <c r="B7" s="6" t="s">
        <v>5</v>
      </c>
      <c r="C7" s="10" t="s">
        <v>6</v>
      </c>
      <c r="D7" s="5">
        <v>0.38</v>
      </c>
      <c r="E7" s="6" t="s">
        <v>7</v>
      </c>
      <c r="F7" s="7"/>
      <c r="G7" s="8"/>
      <c r="H7" s="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ht="45">
      <c r="A8" s="9">
        <f>A7+1</f>
        <v>2</v>
      </c>
      <c r="B8" s="6" t="s">
        <v>8</v>
      </c>
      <c r="C8" s="14" t="s">
        <v>72</v>
      </c>
      <c r="D8" s="5">
        <v>1605</v>
      </c>
      <c r="E8" s="6" t="s">
        <v>9</v>
      </c>
      <c r="F8" s="7"/>
      <c r="G8" s="8"/>
      <c r="H8" s="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ht="30">
      <c r="A9" s="9">
        <f t="shared" ref="A9:A17" si="0">A8+1</f>
        <v>3</v>
      </c>
      <c r="B9" s="6" t="s">
        <v>10</v>
      </c>
      <c r="C9" s="10" t="s">
        <v>71</v>
      </c>
      <c r="D9" s="5">
        <v>26</v>
      </c>
      <c r="E9" s="6" t="s">
        <v>11</v>
      </c>
      <c r="F9" s="7"/>
      <c r="G9" s="8"/>
      <c r="H9" s="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ht="30">
      <c r="A10" s="9">
        <f t="shared" si="0"/>
        <v>4</v>
      </c>
      <c r="B10" s="6" t="s">
        <v>10</v>
      </c>
      <c r="C10" s="10" t="s">
        <v>12</v>
      </c>
      <c r="D10" s="5">
        <v>8</v>
      </c>
      <c r="E10" s="6" t="s">
        <v>9</v>
      </c>
      <c r="F10" s="7"/>
      <c r="G10" s="8"/>
      <c r="H10" s="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ht="30">
      <c r="A11" s="9">
        <f t="shared" si="0"/>
        <v>5</v>
      </c>
      <c r="B11" s="6" t="s">
        <v>10</v>
      </c>
      <c r="C11" s="10" t="s">
        <v>58</v>
      </c>
      <c r="D11" s="5">
        <v>376</v>
      </c>
      <c r="E11" s="6" t="s">
        <v>11</v>
      </c>
      <c r="F11" s="7"/>
      <c r="G11" s="8"/>
      <c r="H11" s="2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30">
      <c r="A12" s="9">
        <f t="shared" si="0"/>
        <v>6</v>
      </c>
      <c r="B12" s="6" t="s">
        <v>10</v>
      </c>
      <c r="C12" s="10" t="s">
        <v>61</v>
      </c>
      <c r="D12" s="5">
        <v>19</v>
      </c>
      <c r="E12" s="6" t="s">
        <v>9</v>
      </c>
      <c r="F12" s="7"/>
      <c r="G12" s="8"/>
      <c r="H12" s="2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 ht="30">
      <c r="A13" s="9">
        <f t="shared" si="0"/>
        <v>7</v>
      </c>
      <c r="B13" s="6" t="s">
        <v>10</v>
      </c>
      <c r="C13" s="10" t="s">
        <v>62</v>
      </c>
      <c r="D13" s="5">
        <f>D12</f>
        <v>19</v>
      </c>
      <c r="E13" s="6" t="s">
        <v>9</v>
      </c>
      <c r="F13" s="7"/>
      <c r="G13" s="8"/>
      <c r="H13" s="2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ht="21.95" customHeight="1">
      <c r="A14" s="9">
        <f t="shared" si="0"/>
        <v>8</v>
      </c>
      <c r="B14" s="6" t="s">
        <v>67</v>
      </c>
      <c r="C14" s="10" t="s">
        <v>64</v>
      </c>
      <c r="D14" s="5">
        <v>7</v>
      </c>
      <c r="E14" s="6" t="s">
        <v>66</v>
      </c>
      <c r="F14" s="7"/>
      <c r="G14" s="8"/>
      <c r="H14" s="2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 ht="21.95" customHeight="1">
      <c r="A15" s="9">
        <f t="shared" si="0"/>
        <v>9</v>
      </c>
      <c r="B15" s="6" t="s">
        <v>67</v>
      </c>
      <c r="C15" s="10" t="s">
        <v>65</v>
      </c>
      <c r="D15" s="5">
        <v>20</v>
      </c>
      <c r="E15" s="6" t="s">
        <v>9</v>
      </c>
      <c r="F15" s="7"/>
      <c r="G15" s="8"/>
      <c r="H15" s="2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ht="30">
      <c r="A16" s="9">
        <f t="shared" si="0"/>
        <v>10</v>
      </c>
      <c r="B16" s="6" t="s">
        <v>67</v>
      </c>
      <c r="C16" s="10" t="s">
        <v>68</v>
      </c>
      <c r="D16" s="5">
        <f>D14</f>
        <v>7</v>
      </c>
      <c r="E16" s="6" t="s">
        <v>66</v>
      </c>
      <c r="F16" s="7"/>
      <c r="G16" s="8"/>
      <c r="H16" s="2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30">
      <c r="A17" s="9">
        <f t="shared" si="0"/>
        <v>11</v>
      </c>
      <c r="B17" s="6" t="s">
        <v>67</v>
      </c>
      <c r="C17" s="10" t="s">
        <v>69</v>
      </c>
      <c r="D17" s="5">
        <v>1</v>
      </c>
      <c r="E17" s="5" t="s">
        <v>70</v>
      </c>
      <c r="F17" s="7"/>
      <c r="G17" s="8"/>
      <c r="H17" s="2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 ht="15.75">
      <c r="A18" s="11" t="s">
        <v>80</v>
      </c>
      <c r="B18" s="12"/>
      <c r="C18" s="15" t="s">
        <v>74</v>
      </c>
      <c r="D18" s="5"/>
      <c r="E18" s="6"/>
      <c r="F18" s="7"/>
      <c r="G18" s="8"/>
      <c r="H18" s="2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45">
      <c r="A19" s="9">
        <f>A17+1</f>
        <v>12</v>
      </c>
      <c r="B19" s="22" t="s">
        <v>76</v>
      </c>
      <c r="C19" s="10" t="s">
        <v>77</v>
      </c>
      <c r="D19" s="5">
        <v>765.24</v>
      </c>
      <c r="E19" s="6" t="s">
        <v>13</v>
      </c>
      <c r="F19" s="7"/>
      <c r="G19" s="8"/>
      <c r="H19" s="2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45">
      <c r="A20" s="9">
        <f>A19+1</f>
        <v>13</v>
      </c>
      <c r="B20" s="22" t="s">
        <v>75</v>
      </c>
      <c r="C20" s="10" t="s">
        <v>14</v>
      </c>
      <c r="D20" s="5">
        <v>241.28</v>
      </c>
      <c r="E20" s="6" t="s">
        <v>13</v>
      </c>
      <c r="F20" s="7"/>
      <c r="G20" s="8"/>
      <c r="H20" s="2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ht="30">
      <c r="A21" s="9">
        <f>A20+1</f>
        <v>14</v>
      </c>
      <c r="B21" s="22" t="s">
        <v>75</v>
      </c>
      <c r="C21" s="10" t="s">
        <v>78</v>
      </c>
      <c r="D21" s="5">
        <v>241.28</v>
      </c>
      <c r="E21" s="6" t="s">
        <v>13</v>
      </c>
      <c r="F21" s="7"/>
      <c r="G21" s="8"/>
      <c r="H21" s="2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ht="15.75">
      <c r="A22" s="11" t="s">
        <v>81</v>
      </c>
      <c r="B22" s="12"/>
      <c r="C22" s="13" t="s">
        <v>16</v>
      </c>
      <c r="D22" s="5"/>
      <c r="E22" s="6"/>
      <c r="F22" s="7"/>
      <c r="G22" s="8"/>
      <c r="H22" s="2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ht="24.95" customHeight="1">
      <c r="A23" s="9">
        <f>A21+1</f>
        <v>15</v>
      </c>
      <c r="B23" s="6" t="s">
        <v>15</v>
      </c>
      <c r="C23" s="10" t="s">
        <v>90</v>
      </c>
      <c r="D23" s="23">
        <f>4+6+3*3</f>
        <v>19</v>
      </c>
      <c r="E23" s="6" t="s">
        <v>11</v>
      </c>
      <c r="F23" s="7"/>
      <c r="G23" s="8"/>
      <c r="H23" s="2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ht="45">
      <c r="A24" s="9">
        <f>A23+1</f>
        <v>16</v>
      </c>
      <c r="B24" s="6" t="s">
        <v>15</v>
      </c>
      <c r="C24" s="10" t="s">
        <v>17</v>
      </c>
      <c r="D24" s="24">
        <v>4</v>
      </c>
      <c r="E24" s="6" t="s">
        <v>18</v>
      </c>
      <c r="F24" s="7"/>
      <c r="G24" s="8"/>
      <c r="H24" s="2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 ht="45">
      <c r="A25" s="9">
        <f>A24+1</f>
        <v>17</v>
      </c>
      <c r="B25" s="6" t="s">
        <v>15</v>
      </c>
      <c r="C25" s="10" t="s">
        <v>91</v>
      </c>
      <c r="D25" s="24">
        <f>7+9</f>
        <v>16</v>
      </c>
      <c r="E25" s="6" t="s">
        <v>11</v>
      </c>
      <c r="F25" s="7"/>
      <c r="G25" s="8"/>
      <c r="H25" s="2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ht="30">
      <c r="A26" s="9">
        <f>A25+1</f>
        <v>18</v>
      </c>
      <c r="B26" s="6" t="s">
        <v>116</v>
      </c>
      <c r="C26" s="10" t="s">
        <v>115</v>
      </c>
      <c r="D26" s="24">
        <v>12</v>
      </c>
      <c r="E26" s="6" t="s">
        <v>9</v>
      </c>
      <c r="F26" s="7"/>
      <c r="G26" s="8"/>
      <c r="H26" s="2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ht="23.1" customHeight="1">
      <c r="A27" s="9">
        <f>A26+1</f>
        <v>19</v>
      </c>
      <c r="B27" s="6" t="s">
        <v>106</v>
      </c>
      <c r="C27" s="30" t="s">
        <v>107</v>
      </c>
      <c r="D27" s="24">
        <v>4</v>
      </c>
      <c r="E27" s="6" t="s">
        <v>9</v>
      </c>
      <c r="F27" s="7"/>
      <c r="G27" s="8"/>
      <c r="H27" s="2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8" ht="15.75">
      <c r="A28" s="11" t="s">
        <v>82</v>
      </c>
      <c r="B28" s="12"/>
      <c r="C28" s="13" t="s">
        <v>19</v>
      </c>
      <c r="D28" s="5"/>
      <c r="E28" s="6"/>
      <c r="F28" s="7"/>
      <c r="G28" s="8"/>
      <c r="H28" s="2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1:38" ht="30">
      <c r="A29" s="9">
        <f>A27+1</f>
        <v>20</v>
      </c>
      <c r="B29" s="6" t="s">
        <v>20</v>
      </c>
      <c r="C29" s="29" t="s">
        <v>86</v>
      </c>
      <c r="D29" s="5">
        <v>77</v>
      </c>
      <c r="E29" s="6" t="s">
        <v>9</v>
      </c>
      <c r="F29" s="7"/>
      <c r="G29" s="8"/>
      <c r="H29" s="2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38" ht="30">
      <c r="A30" s="9">
        <f>A29+1</f>
        <v>21</v>
      </c>
      <c r="B30" s="6" t="s">
        <v>89</v>
      </c>
      <c r="C30" s="14" t="s">
        <v>87</v>
      </c>
      <c r="D30" s="5">
        <v>77</v>
      </c>
      <c r="E30" s="6" t="s">
        <v>9</v>
      </c>
      <c r="F30" s="7"/>
      <c r="G30" s="8"/>
      <c r="H30" s="2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ht="33.75" customHeight="1">
      <c r="A31" s="9">
        <f t="shared" ref="A31:A32" si="1">A30+1</f>
        <v>22</v>
      </c>
      <c r="B31" s="6" t="s">
        <v>21</v>
      </c>
      <c r="C31" s="10" t="s">
        <v>111</v>
      </c>
      <c r="D31" s="5">
        <v>77</v>
      </c>
      <c r="E31" s="6" t="s">
        <v>9</v>
      </c>
      <c r="F31" s="7"/>
      <c r="G31" s="8"/>
      <c r="H31" s="2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1:38" ht="30">
      <c r="A32" s="9">
        <f t="shared" si="1"/>
        <v>23</v>
      </c>
      <c r="B32" s="6" t="s">
        <v>92</v>
      </c>
      <c r="C32" s="10" t="s">
        <v>88</v>
      </c>
      <c r="D32" s="5">
        <v>77</v>
      </c>
      <c r="E32" s="6" t="s">
        <v>9</v>
      </c>
      <c r="F32" s="7"/>
      <c r="G32" s="8"/>
      <c r="H32" s="2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1:38" ht="15.75">
      <c r="A33" s="11" t="s">
        <v>83</v>
      </c>
      <c r="B33" s="12"/>
      <c r="C33" s="13" t="s">
        <v>23</v>
      </c>
      <c r="D33" s="5"/>
      <c r="E33" s="6"/>
      <c r="F33" s="7"/>
      <c r="G33" s="8"/>
      <c r="H33" s="2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1:38" ht="30">
      <c r="A34" s="9">
        <f>A32+1</f>
        <v>24</v>
      </c>
      <c r="B34" s="6" t="s">
        <v>20</v>
      </c>
      <c r="C34" s="14" t="s">
        <v>86</v>
      </c>
      <c r="D34" s="5">
        <v>719</v>
      </c>
      <c r="E34" s="6" t="s">
        <v>9</v>
      </c>
      <c r="F34" s="7"/>
      <c r="G34" s="8"/>
      <c r="H34" s="2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1:38" ht="30">
      <c r="A35" s="9">
        <f>A34+1</f>
        <v>25</v>
      </c>
      <c r="B35" s="6" t="s">
        <v>89</v>
      </c>
      <c r="C35" s="14" t="s">
        <v>87</v>
      </c>
      <c r="D35" s="5">
        <v>719</v>
      </c>
      <c r="E35" s="6" t="s">
        <v>9</v>
      </c>
      <c r="F35" s="7"/>
      <c r="G35" s="8"/>
      <c r="H35" s="2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1:38" ht="30">
      <c r="A36" s="9">
        <f>A35+1</f>
        <v>26</v>
      </c>
      <c r="B36" s="6" t="s">
        <v>92</v>
      </c>
      <c r="C36" s="14" t="s">
        <v>22</v>
      </c>
      <c r="D36" s="5">
        <v>719</v>
      </c>
      <c r="E36" s="6" t="s">
        <v>9</v>
      </c>
      <c r="F36" s="7"/>
      <c r="G36" s="8"/>
      <c r="H36" s="2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1:38" ht="15.75">
      <c r="A37" s="11" t="s">
        <v>84</v>
      </c>
      <c r="B37" s="12"/>
      <c r="C37" s="13" t="s">
        <v>108</v>
      </c>
      <c r="D37" s="5"/>
      <c r="E37" s="6"/>
      <c r="F37" s="7"/>
      <c r="G37" s="8"/>
      <c r="H37" s="2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1:38" ht="30">
      <c r="A38" s="9">
        <f>A36+1</f>
        <v>27</v>
      </c>
      <c r="B38" s="6" t="s">
        <v>24</v>
      </c>
      <c r="C38" s="14" t="s">
        <v>93</v>
      </c>
      <c r="D38" s="5">
        <v>351</v>
      </c>
      <c r="E38" s="6" t="s">
        <v>11</v>
      </c>
      <c r="F38" s="7"/>
      <c r="G38" s="8"/>
      <c r="H38" s="2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1:38" ht="21.95" customHeight="1">
      <c r="A39" s="9">
        <f>A38+1</f>
        <v>28</v>
      </c>
      <c r="B39" s="6" t="s">
        <v>24</v>
      </c>
      <c r="C39" s="14" t="s">
        <v>25</v>
      </c>
      <c r="D39" s="5">
        <v>28.080000000000002</v>
      </c>
      <c r="E39" s="6" t="s">
        <v>13</v>
      </c>
      <c r="F39" s="7"/>
      <c r="G39" s="8"/>
      <c r="H39" s="2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1:38" ht="30">
      <c r="A40" s="9">
        <f t="shared" ref="A40:A46" si="2">A39+1</f>
        <v>29</v>
      </c>
      <c r="B40" s="6" t="s">
        <v>24</v>
      </c>
      <c r="C40" s="10" t="s">
        <v>26</v>
      </c>
      <c r="D40" s="5">
        <v>351</v>
      </c>
      <c r="E40" s="6" t="s">
        <v>11</v>
      </c>
      <c r="F40" s="7"/>
      <c r="G40" s="8"/>
      <c r="H40" s="2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1:38" ht="30">
      <c r="A41" s="9">
        <f t="shared" si="2"/>
        <v>30</v>
      </c>
      <c r="B41" s="6" t="s">
        <v>24</v>
      </c>
      <c r="C41" s="10" t="s">
        <v>93</v>
      </c>
      <c r="D41" s="5">
        <v>54</v>
      </c>
      <c r="E41" s="6" t="s">
        <v>11</v>
      </c>
      <c r="F41" s="7"/>
      <c r="G41" s="8"/>
      <c r="H41" s="2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1:38" ht="21.95" customHeight="1">
      <c r="A42" s="9">
        <f t="shared" si="2"/>
        <v>31</v>
      </c>
      <c r="B42" s="6" t="s">
        <v>24</v>
      </c>
      <c r="C42" s="10" t="s">
        <v>25</v>
      </c>
      <c r="D42" s="5">
        <v>7.5600000000000005</v>
      </c>
      <c r="E42" s="6" t="s">
        <v>13</v>
      </c>
      <c r="F42" s="7"/>
      <c r="G42" s="8"/>
      <c r="H42" s="2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1:38" ht="30">
      <c r="A43" s="9">
        <f t="shared" si="2"/>
        <v>32</v>
      </c>
      <c r="B43" s="6" t="s">
        <v>24</v>
      </c>
      <c r="C43" s="14" t="s">
        <v>94</v>
      </c>
      <c r="D43" s="5">
        <v>54</v>
      </c>
      <c r="E43" s="6" t="s">
        <v>11</v>
      </c>
      <c r="F43" s="7"/>
      <c r="G43" s="8"/>
      <c r="H43" s="2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1:38" ht="30">
      <c r="A44" s="9">
        <f t="shared" si="2"/>
        <v>33</v>
      </c>
      <c r="B44" s="6" t="s">
        <v>24</v>
      </c>
      <c r="C44" s="14" t="s">
        <v>27</v>
      </c>
      <c r="D44" s="5">
        <v>37</v>
      </c>
      <c r="E44" s="6" t="s">
        <v>11</v>
      </c>
      <c r="F44" s="7"/>
      <c r="G44" s="8"/>
      <c r="H44" s="2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1:38" ht="21.95" customHeight="1">
      <c r="A45" s="9">
        <f t="shared" si="2"/>
        <v>34</v>
      </c>
      <c r="B45" s="6" t="s">
        <v>24</v>
      </c>
      <c r="C45" s="14" t="s">
        <v>25</v>
      </c>
      <c r="D45" s="5">
        <v>2.9600000000000004</v>
      </c>
      <c r="E45" s="6" t="s">
        <v>13</v>
      </c>
      <c r="F45" s="7"/>
      <c r="G45" s="8"/>
      <c r="H45" s="2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1:38" ht="30">
      <c r="A46" s="9">
        <f t="shared" si="2"/>
        <v>35</v>
      </c>
      <c r="B46" s="6" t="s">
        <v>24</v>
      </c>
      <c r="C46" s="14" t="s">
        <v>28</v>
      </c>
      <c r="D46" s="5">
        <v>37</v>
      </c>
      <c r="E46" s="6" t="s">
        <v>11</v>
      </c>
      <c r="F46" s="7"/>
      <c r="G46" s="8"/>
      <c r="H46" s="2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spans="1:38" ht="15.75">
      <c r="A47" s="11" t="s">
        <v>85</v>
      </c>
      <c r="B47" s="12"/>
      <c r="C47" s="13" t="s">
        <v>30</v>
      </c>
      <c r="D47" s="5"/>
      <c r="E47" s="6"/>
      <c r="F47" s="7"/>
      <c r="G47" s="8"/>
      <c r="H47" s="2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spans="1:38" ht="30">
      <c r="A48" s="9">
        <f>A46+1</f>
        <v>36</v>
      </c>
      <c r="B48" s="6" t="s">
        <v>29</v>
      </c>
      <c r="C48" s="10" t="s">
        <v>95</v>
      </c>
      <c r="D48" s="5">
        <v>365</v>
      </c>
      <c r="E48" s="6" t="s">
        <v>11</v>
      </c>
      <c r="F48" s="7"/>
      <c r="G48" s="8"/>
      <c r="H48" s="2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49" spans="1:38" ht="24.95" customHeight="1">
      <c r="A49" s="9">
        <f>A48+1</f>
        <v>37</v>
      </c>
      <c r="B49" s="6" t="s">
        <v>29</v>
      </c>
      <c r="C49" s="10" t="s">
        <v>25</v>
      </c>
      <c r="D49" s="5">
        <v>21.900000000000002</v>
      </c>
      <c r="E49" s="6" t="s">
        <v>13</v>
      </c>
      <c r="F49" s="7"/>
      <c r="G49" s="8"/>
      <c r="H49" s="2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</row>
    <row r="50" spans="1:38" ht="30">
      <c r="A50" s="9">
        <f>A49+1</f>
        <v>38</v>
      </c>
      <c r="B50" s="6" t="s">
        <v>29</v>
      </c>
      <c r="C50" s="14" t="s">
        <v>31</v>
      </c>
      <c r="D50" s="5">
        <v>365</v>
      </c>
      <c r="E50" s="6" t="s">
        <v>11</v>
      </c>
      <c r="F50" s="7"/>
      <c r="G50" s="8"/>
      <c r="H50" s="2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</row>
    <row r="51" spans="1:38" ht="15.75">
      <c r="A51" s="11" t="s">
        <v>96</v>
      </c>
      <c r="B51" s="12"/>
      <c r="C51" s="13" t="s">
        <v>33</v>
      </c>
      <c r="D51" s="5"/>
      <c r="E51" s="6"/>
      <c r="F51" s="7"/>
      <c r="G51" s="8"/>
      <c r="H51" s="2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 spans="1:38" ht="30">
      <c r="A52" s="9">
        <f>A50+1</f>
        <v>39</v>
      </c>
      <c r="B52" s="6" t="s">
        <v>32</v>
      </c>
      <c r="C52" s="10" t="s">
        <v>95</v>
      </c>
      <c r="D52" s="5">
        <v>405</v>
      </c>
      <c r="E52" s="6" t="s">
        <v>11</v>
      </c>
      <c r="F52" s="7"/>
      <c r="G52" s="8"/>
      <c r="H52" s="2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  <row r="53" spans="1:38" ht="21.95" customHeight="1">
      <c r="A53" s="9">
        <f>A52+1</f>
        <v>40</v>
      </c>
      <c r="B53" s="6" t="s">
        <v>32</v>
      </c>
      <c r="C53" s="10" t="s">
        <v>34</v>
      </c>
      <c r="D53" s="5">
        <v>24.3</v>
      </c>
      <c r="E53" s="6" t="s">
        <v>13</v>
      </c>
      <c r="F53" s="7"/>
      <c r="G53" s="8"/>
      <c r="H53" s="2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spans="1:38" ht="30">
      <c r="A54" s="9">
        <f>A53+1</f>
        <v>41</v>
      </c>
      <c r="B54" s="6" t="s">
        <v>32</v>
      </c>
      <c r="C54" s="10" t="s">
        <v>114</v>
      </c>
      <c r="D54" s="5">
        <v>405</v>
      </c>
      <c r="E54" s="6" t="s">
        <v>11</v>
      </c>
      <c r="F54" s="7"/>
      <c r="G54" s="8"/>
      <c r="H54" s="2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spans="1:38" ht="15.75">
      <c r="A55" s="11" t="s">
        <v>97</v>
      </c>
      <c r="B55" s="12"/>
      <c r="C55" s="13" t="s">
        <v>37</v>
      </c>
      <c r="D55" s="5"/>
      <c r="E55" s="6"/>
      <c r="F55" s="7"/>
      <c r="G55" s="8"/>
      <c r="H55" s="2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spans="1:38" ht="30">
      <c r="A56" s="9">
        <f>A54+1</f>
        <v>42</v>
      </c>
      <c r="B56" s="6" t="s">
        <v>36</v>
      </c>
      <c r="C56" s="10" t="s">
        <v>38</v>
      </c>
      <c r="D56" s="5">
        <v>1020</v>
      </c>
      <c r="E56" s="6" t="s">
        <v>9</v>
      </c>
      <c r="F56" s="7"/>
      <c r="G56" s="8"/>
      <c r="H56" s="2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1:38" ht="15.75">
      <c r="A57" s="11" t="s">
        <v>98</v>
      </c>
      <c r="B57" s="12"/>
      <c r="C57" s="13" t="s">
        <v>40</v>
      </c>
      <c r="D57" s="5"/>
      <c r="E57" s="6"/>
      <c r="F57" s="7"/>
      <c r="G57" s="8"/>
      <c r="H57" s="2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1:38" ht="45">
      <c r="A58" s="9">
        <f>A56+1</f>
        <v>43</v>
      </c>
      <c r="B58" s="6" t="s">
        <v>39</v>
      </c>
      <c r="C58" s="10" t="s">
        <v>105</v>
      </c>
      <c r="D58" s="5">
        <v>99</v>
      </c>
      <c r="E58" s="6" t="s">
        <v>9</v>
      </c>
      <c r="F58" s="7"/>
      <c r="G58" s="8"/>
      <c r="H58" s="2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1:38" ht="45">
      <c r="A59" s="9">
        <f>A58+1</f>
        <v>44</v>
      </c>
      <c r="B59" s="6" t="s">
        <v>39</v>
      </c>
      <c r="C59" s="10" t="s">
        <v>104</v>
      </c>
      <c r="D59" s="5">
        <v>4.5</v>
      </c>
      <c r="E59" s="6" t="s">
        <v>9</v>
      </c>
      <c r="F59" s="7"/>
      <c r="G59" s="8"/>
      <c r="H59" s="2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1:38" ht="15.75">
      <c r="A60" s="11" t="s">
        <v>99</v>
      </c>
      <c r="B60" s="12"/>
      <c r="C60" s="13" t="s">
        <v>42</v>
      </c>
      <c r="D60" s="5"/>
      <c r="E60" s="6"/>
      <c r="F60" s="7"/>
      <c r="G60" s="8"/>
      <c r="H60" s="2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1:38" ht="30">
      <c r="A61" s="9">
        <f>A59+1</f>
        <v>45</v>
      </c>
      <c r="B61" s="6" t="s">
        <v>41</v>
      </c>
      <c r="C61" s="10" t="s">
        <v>43</v>
      </c>
      <c r="D61" s="5">
        <v>0.13</v>
      </c>
      <c r="E61" s="6" t="s">
        <v>44</v>
      </c>
      <c r="F61" s="7"/>
      <c r="G61" s="8"/>
      <c r="H61" s="2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1:38" ht="45.75" customHeight="1">
      <c r="A62" s="9">
        <f>A61+1</f>
        <v>46</v>
      </c>
      <c r="B62" s="6" t="s">
        <v>41</v>
      </c>
      <c r="C62" s="10" t="s">
        <v>45</v>
      </c>
      <c r="D62" s="5">
        <v>0.13</v>
      </c>
      <c r="E62" s="6" t="s">
        <v>44</v>
      </c>
      <c r="F62" s="7"/>
      <c r="G62" s="8"/>
      <c r="H62" s="2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1:38" ht="30">
      <c r="A63" s="9">
        <f>A62+1</f>
        <v>47</v>
      </c>
      <c r="B63" s="6" t="s">
        <v>41</v>
      </c>
      <c r="C63" s="10" t="s">
        <v>101</v>
      </c>
      <c r="D63" s="5">
        <v>20</v>
      </c>
      <c r="E63" s="6" t="s">
        <v>18</v>
      </c>
      <c r="F63" s="7"/>
      <c r="G63" s="8"/>
      <c r="H63" s="2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spans="1:38" ht="15.75">
      <c r="A64" s="11" t="s">
        <v>100</v>
      </c>
      <c r="B64" s="12"/>
      <c r="C64" s="13" t="s">
        <v>54</v>
      </c>
      <c r="D64" s="5"/>
      <c r="E64" s="6"/>
      <c r="F64" s="7"/>
      <c r="G64" s="8"/>
      <c r="H64" s="2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1:38" ht="28.5" customHeight="1">
      <c r="A65" s="9">
        <f>A63+1</f>
        <v>48</v>
      </c>
      <c r="B65" s="6" t="s">
        <v>46</v>
      </c>
      <c r="C65" s="10" t="s">
        <v>47</v>
      </c>
      <c r="D65" s="5">
        <v>42</v>
      </c>
      <c r="E65" s="6" t="s">
        <v>9</v>
      </c>
      <c r="F65" s="7"/>
      <c r="G65" s="8"/>
      <c r="H65" s="2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 spans="1:38" ht="30">
      <c r="A66" s="9">
        <f>A65+1</f>
        <v>49</v>
      </c>
      <c r="B66" s="6" t="s">
        <v>46</v>
      </c>
      <c r="C66" s="14" t="s">
        <v>102</v>
      </c>
      <c r="D66" s="5">
        <v>2.2100000000000004</v>
      </c>
      <c r="E66" s="6" t="s">
        <v>13</v>
      </c>
      <c r="F66" s="7"/>
      <c r="G66" s="8"/>
      <c r="H66" s="2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 spans="1:38" ht="30">
      <c r="A67" s="9">
        <f>A66+1</f>
        <v>50</v>
      </c>
      <c r="B67" s="6" t="s">
        <v>46</v>
      </c>
      <c r="C67" s="10" t="s">
        <v>103</v>
      </c>
      <c r="D67" s="5">
        <v>0.39</v>
      </c>
      <c r="E67" s="6" t="s">
        <v>13</v>
      </c>
      <c r="F67" s="7"/>
      <c r="G67" s="8"/>
      <c r="H67" s="2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spans="1:38" ht="15.75">
      <c r="A68" s="11" t="s">
        <v>110</v>
      </c>
      <c r="B68" s="12"/>
      <c r="C68" s="15" t="s">
        <v>49</v>
      </c>
      <c r="D68" s="5"/>
      <c r="E68" s="6"/>
      <c r="F68" s="7"/>
      <c r="G68" s="8"/>
      <c r="H68" s="2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</row>
    <row r="69" spans="1:38" ht="45">
      <c r="A69" s="9">
        <f>A67+1</f>
        <v>51</v>
      </c>
      <c r="B69" s="6" t="s">
        <v>48</v>
      </c>
      <c r="C69" s="14" t="s">
        <v>50</v>
      </c>
      <c r="D69" s="5">
        <v>20</v>
      </c>
      <c r="E69" s="6" t="s">
        <v>11</v>
      </c>
      <c r="F69" s="7"/>
      <c r="G69" s="8"/>
      <c r="H69" s="2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</row>
    <row r="70" spans="1:38" ht="15.75">
      <c r="A70" s="11" t="s">
        <v>109</v>
      </c>
      <c r="B70" s="12"/>
      <c r="C70" s="13" t="s">
        <v>52</v>
      </c>
      <c r="D70" s="5"/>
      <c r="E70" s="6"/>
      <c r="F70" s="7"/>
      <c r="G70" s="8"/>
      <c r="H70" s="2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</row>
    <row r="71" spans="1:38" ht="30.75" thickBot="1">
      <c r="A71" s="31">
        <f>A69+1</f>
        <v>52</v>
      </c>
      <c r="B71" s="32" t="s">
        <v>51</v>
      </c>
      <c r="C71" s="33" t="s">
        <v>53</v>
      </c>
      <c r="D71" s="34">
        <v>45</v>
      </c>
      <c r="E71" s="32" t="s">
        <v>11</v>
      </c>
      <c r="F71" s="35"/>
      <c r="G71" s="36"/>
      <c r="H71" s="2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</row>
    <row r="72" spans="1:38" s="26" customFormat="1" ht="26.1" customHeight="1">
      <c r="A72" s="45" t="s">
        <v>55</v>
      </c>
      <c r="B72" s="46"/>
      <c r="C72" s="46"/>
      <c r="D72" s="46"/>
      <c r="E72" s="46"/>
      <c r="F72" s="46"/>
      <c r="G72" s="25"/>
    </row>
    <row r="73" spans="1:38" s="26" customFormat="1" ht="26.1" customHeight="1">
      <c r="A73" s="47" t="s">
        <v>56</v>
      </c>
      <c r="B73" s="48"/>
      <c r="C73" s="48"/>
      <c r="D73" s="48"/>
      <c r="E73" s="48"/>
      <c r="F73" s="48"/>
      <c r="G73" s="27"/>
    </row>
    <row r="74" spans="1:38" s="26" customFormat="1" ht="26.1" customHeight="1" thickBot="1">
      <c r="A74" s="49" t="s">
        <v>57</v>
      </c>
      <c r="B74" s="50"/>
      <c r="C74" s="50"/>
      <c r="D74" s="50"/>
      <c r="E74" s="50"/>
      <c r="F74" s="50"/>
      <c r="G74" s="28"/>
    </row>
  </sheetData>
  <mergeCells count="5">
    <mergeCell ref="A1:G1"/>
    <mergeCell ref="A2:G3"/>
    <mergeCell ref="A72:F72"/>
    <mergeCell ref="A73:F73"/>
    <mergeCell ref="A74:F74"/>
  </mergeCells>
  <pageMargins left="1.1023622047244095" right="0.70866141732283472" top="0.74803149606299213" bottom="0.74803149606299213" header="0.31496062992125984" footer="0.31496062992125984"/>
  <pageSetup paperSize="9" scale="98" orientation="portrait" r:id="rId1"/>
  <rowBreaks count="2" manualBreakCount="2">
    <brk id="27" max="16383" man="1"/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TER ofert</vt:lpstr>
      <vt:lpstr>TER PDF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Krzysztof Biczysko</cp:lastModifiedBy>
  <cp:lastPrinted>2020-01-27T11:56:31Z</cp:lastPrinted>
  <dcterms:created xsi:type="dcterms:W3CDTF">2019-02-20T13:41:39Z</dcterms:created>
  <dcterms:modified xsi:type="dcterms:W3CDTF">2020-01-27T11:58:31Z</dcterms:modified>
</cp:coreProperties>
</file>